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340" windowHeight="6030" activeTab="3"/>
  </bookViews>
  <sheets>
    <sheet name="Breakeven" sheetId="1" r:id="rId1"/>
    <sheet name="Crossover" sheetId="2" r:id="rId2"/>
    <sheet name="Pricing" sheetId="3" r:id="rId3"/>
    <sheet name="Pricing-Sensitivity" sheetId="4" r:id="rId4"/>
  </sheets>
  <definedNames>
    <definedName name="profit">#REF!</definedName>
    <definedName name="Rev">#REF!</definedName>
    <definedName name="Tot_Cost">#REF!</definedName>
  </definedNames>
  <calcPr calcId="145621"/>
</workbook>
</file>

<file path=xl/calcChain.xml><?xml version="1.0" encoding="utf-8"?>
<calcChain xmlns="http://schemas.openxmlformats.org/spreadsheetml/2006/main">
  <c r="B10" i="4" l="1"/>
  <c r="B11" i="4"/>
  <c r="B13" i="4" s="1"/>
  <c r="B10" i="3"/>
  <c r="O10" i="3"/>
  <c r="O11" i="3" s="1"/>
  <c r="P10" i="3"/>
  <c r="P11" i="3"/>
  <c r="P13" i="3" s="1"/>
  <c r="O14" i="3"/>
  <c r="P14" i="3"/>
  <c r="M10" i="3"/>
  <c r="M11" i="3" s="1"/>
  <c r="N10" i="3"/>
  <c r="N11" i="3" s="1"/>
  <c r="N13" i="3" s="1"/>
  <c r="M14" i="3"/>
  <c r="N14" i="3"/>
  <c r="I10" i="3"/>
  <c r="J10" i="3"/>
  <c r="K10" i="3"/>
  <c r="L10" i="3"/>
  <c r="I11" i="3"/>
  <c r="J11" i="3"/>
  <c r="K11" i="3"/>
  <c r="L11" i="3"/>
  <c r="I13" i="3"/>
  <c r="J13" i="3"/>
  <c r="K13" i="3"/>
  <c r="L13" i="3"/>
  <c r="I14" i="3"/>
  <c r="J14" i="3"/>
  <c r="K14" i="3"/>
  <c r="L14" i="3"/>
  <c r="I15" i="3"/>
  <c r="I16" i="3" s="1"/>
  <c r="I17" i="3" s="1"/>
  <c r="J15" i="3"/>
  <c r="K15" i="3"/>
  <c r="K16" i="3" s="1"/>
  <c r="K17" i="3" s="1"/>
  <c r="L15" i="3"/>
  <c r="L16" i="3" s="1"/>
  <c r="L17" i="3" s="1"/>
  <c r="J16" i="3"/>
  <c r="J17" i="3" s="1"/>
  <c r="O13" i="3" l="1"/>
  <c r="O15" i="3"/>
  <c r="O16" i="3" s="1"/>
  <c r="P15" i="3"/>
  <c r="P16" i="3" s="1"/>
  <c r="P17" i="3" s="1"/>
  <c r="M13" i="3"/>
  <c r="M15" i="3"/>
  <c r="M16" i="3" s="1"/>
  <c r="N15" i="3"/>
  <c r="N16" i="3" s="1"/>
  <c r="N17" i="3" s="1"/>
  <c r="C19" i="2"/>
  <c r="D19" i="2"/>
  <c r="E19" i="2"/>
  <c r="F19" i="2"/>
  <c r="G19" i="2"/>
  <c r="H19" i="2"/>
  <c r="I19" i="2"/>
  <c r="J19" i="2"/>
  <c r="K19" i="2"/>
  <c r="L19" i="2"/>
  <c r="M19" i="2"/>
  <c r="N19" i="2"/>
  <c r="C20" i="2"/>
  <c r="D20" i="2"/>
  <c r="E20" i="2"/>
  <c r="F20" i="2"/>
  <c r="G20" i="2"/>
  <c r="H20" i="2"/>
  <c r="I20" i="2"/>
  <c r="J20" i="2"/>
  <c r="K20" i="2"/>
  <c r="L20" i="2"/>
  <c r="M20" i="2"/>
  <c r="N20" i="2"/>
  <c r="C21" i="2"/>
  <c r="D21" i="2"/>
  <c r="E21" i="2"/>
  <c r="F21" i="2"/>
  <c r="G21" i="2"/>
  <c r="H21" i="2"/>
  <c r="I21" i="2"/>
  <c r="J21" i="2"/>
  <c r="K21" i="2"/>
  <c r="L21" i="2"/>
  <c r="M21" i="2"/>
  <c r="N21" i="2"/>
  <c r="C22" i="2"/>
  <c r="D22" i="2"/>
  <c r="D23" i="2" s="1"/>
  <c r="E22" i="2"/>
  <c r="F22" i="2"/>
  <c r="G22" i="2"/>
  <c r="H22" i="2"/>
  <c r="I22" i="2"/>
  <c r="J22" i="2"/>
  <c r="K22" i="2"/>
  <c r="L22" i="2"/>
  <c r="M22" i="2"/>
  <c r="N22" i="2"/>
  <c r="C23" i="2"/>
  <c r="E23" i="2"/>
  <c r="F23" i="2"/>
  <c r="G23" i="2"/>
  <c r="H23" i="2"/>
  <c r="I23" i="2"/>
  <c r="J23" i="2"/>
  <c r="K23" i="2"/>
  <c r="L23" i="2"/>
  <c r="M23" i="2"/>
  <c r="N23" i="2"/>
  <c r="B23" i="2"/>
  <c r="B22" i="2"/>
  <c r="B21" i="2"/>
  <c r="B20" i="2"/>
  <c r="B19" i="2"/>
  <c r="C12" i="2"/>
  <c r="D12" i="2"/>
  <c r="E12" i="2"/>
  <c r="F12" i="2"/>
  <c r="G12" i="2"/>
  <c r="H12" i="2"/>
  <c r="I12" i="2"/>
  <c r="J12" i="2"/>
  <c r="K12" i="2"/>
  <c r="L12" i="2"/>
  <c r="M12" i="2"/>
  <c r="N12" i="2"/>
  <c r="C13" i="2"/>
  <c r="D13" i="2"/>
  <c r="E13" i="2"/>
  <c r="F13" i="2"/>
  <c r="G13" i="2"/>
  <c r="H13" i="2"/>
  <c r="I13" i="2"/>
  <c r="J13" i="2"/>
  <c r="K13" i="2"/>
  <c r="L13" i="2"/>
  <c r="M13" i="2"/>
  <c r="N13" i="2"/>
  <c r="C14" i="2"/>
  <c r="D14" i="2"/>
  <c r="E14" i="2"/>
  <c r="F14" i="2"/>
  <c r="G14" i="2"/>
  <c r="H14" i="2"/>
  <c r="I14" i="2"/>
  <c r="J14" i="2"/>
  <c r="K14" i="2"/>
  <c r="L14" i="2"/>
  <c r="M14" i="2"/>
  <c r="N14" i="2"/>
  <c r="C15" i="2"/>
  <c r="D15" i="2"/>
  <c r="E15" i="2"/>
  <c r="F15" i="2"/>
  <c r="G15" i="2"/>
  <c r="H15" i="2"/>
  <c r="I15" i="2"/>
  <c r="J15" i="2"/>
  <c r="K15" i="2"/>
  <c r="L15" i="2"/>
  <c r="M15" i="2"/>
  <c r="N15" i="2"/>
  <c r="C16" i="2"/>
  <c r="D16" i="2"/>
  <c r="E16" i="2"/>
  <c r="F16" i="2"/>
  <c r="G16" i="2"/>
  <c r="H16" i="2"/>
  <c r="I16" i="2"/>
  <c r="J16" i="2"/>
  <c r="K16" i="2"/>
  <c r="L16" i="2"/>
  <c r="M16" i="2"/>
  <c r="N16" i="2"/>
  <c r="B16" i="2"/>
  <c r="B15" i="2"/>
  <c r="B14" i="2"/>
  <c r="B13" i="2"/>
  <c r="B12" i="2"/>
  <c r="O17" i="3" l="1"/>
  <c r="M17" i="3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B13" i="1"/>
  <c r="C13" i="1"/>
  <c r="C15" i="1" s="1"/>
  <c r="C16" i="1" s="1"/>
  <c r="D13" i="1"/>
  <c r="D15" i="1" s="1"/>
  <c r="D16" i="1" s="1"/>
  <c r="E13" i="1"/>
  <c r="F13" i="1"/>
  <c r="G13" i="1"/>
  <c r="G15" i="1" s="1"/>
  <c r="G16" i="1" s="1"/>
  <c r="H13" i="1"/>
  <c r="H15" i="1" s="1"/>
  <c r="H16" i="1" s="1"/>
  <c r="I13" i="1"/>
  <c r="J13" i="1"/>
  <c r="K13" i="1"/>
  <c r="K15" i="1" s="1"/>
  <c r="K16" i="1" s="1"/>
  <c r="L13" i="1"/>
  <c r="L15" i="1" s="1"/>
  <c r="L16" i="1" s="1"/>
  <c r="M13" i="1"/>
  <c r="N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B15" i="1"/>
  <c r="B16" i="1" s="1"/>
  <c r="E15" i="1"/>
  <c r="F15" i="1"/>
  <c r="F16" i="1" s="1"/>
  <c r="I15" i="1"/>
  <c r="J15" i="1"/>
  <c r="J16" i="1" s="1"/>
  <c r="M15" i="1"/>
  <c r="N15" i="1"/>
  <c r="N16" i="1" s="1"/>
  <c r="E16" i="1"/>
  <c r="I16" i="1"/>
  <c r="M16" i="1"/>
  <c r="B11" i="3"/>
  <c r="B15" i="3" s="1"/>
  <c r="C10" i="3"/>
  <c r="C11" i="3" s="1"/>
  <c r="D10" i="3"/>
  <c r="D11" i="3" s="1"/>
  <c r="E10" i="3"/>
  <c r="F10" i="3"/>
  <c r="G10" i="3"/>
  <c r="G11" i="3" s="1"/>
  <c r="H10" i="3"/>
  <c r="H11" i="3" s="1"/>
  <c r="E11" i="3"/>
  <c r="E15" i="3" s="1"/>
  <c r="F11" i="3"/>
  <c r="F15" i="3" s="1"/>
  <c r="B14" i="3"/>
  <c r="C14" i="3"/>
  <c r="D14" i="3"/>
  <c r="E14" i="3"/>
  <c r="F14" i="3"/>
  <c r="G14" i="3"/>
  <c r="H14" i="3"/>
  <c r="B14" i="4"/>
  <c r="B13" i="3" l="1"/>
  <c r="F16" i="3"/>
  <c r="E16" i="3"/>
  <c r="B16" i="3"/>
  <c r="B17" i="3" s="1"/>
  <c r="F13" i="3"/>
  <c r="C15" i="3"/>
  <c r="C16" i="3" s="1"/>
  <c r="C13" i="3"/>
  <c r="G13" i="3"/>
  <c r="G15" i="3"/>
  <c r="G16" i="3" s="1"/>
  <c r="F17" i="3"/>
  <c r="D13" i="3"/>
  <c r="D15" i="3"/>
  <c r="D16" i="3" s="1"/>
  <c r="H15" i="3"/>
  <c r="H16" i="3" s="1"/>
  <c r="H13" i="3"/>
  <c r="E13" i="3"/>
  <c r="B15" i="4"/>
  <c r="B16" i="4" s="1"/>
  <c r="B17" i="4" s="1"/>
  <c r="E17" i="3" l="1"/>
  <c r="G17" i="3"/>
  <c r="C17" i="3"/>
  <c r="H17" i="3"/>
  <c r="D17" i="3"/>
</calcChain>
</file>

<file path=xl/sharedStrings.xml><?xml version="1.0" encoding="utf-8"?>
<sst xmlns="http://schemas.openxmlformats.org/spreadsheetml/2006/main" count="76" uniqueCount="39">
  <si>
    <t>Breakeven Analysis</t>
  </si>
  <si>
    <t>Price</t>
  </si>
  <si>
    <t>VC/unit</t>
  </si>
  <si>
    <t>FC1</t>
  </si>
  <si>
    <t>FC2</t>
  </si>
  <si>
    <t>Breakeven is 40 rooms</t>
  </si>
  <si>
    <t>Max Rooms</t>
  </si>
  <si>
    <t>Rooms</t>
  </si>
  <si>
    <t>Rev</t>
  </si>
  <si>
    <t>FC</t>
  </si>
  <si>
    <t>VC</t>
  </si>
  <si>
    <t>Tot Cost</t>
  </si>
  <si>
    <t>profit</t>
  </si>
  <si>
    <t>Crossover Analysis</t>
  </si>
  <si>
    <t>Pricing Strategy Example</t>
  </si>
  <si>
    <t>Demand = 200 - 3*p</t>
  </si>
  <si>
    <t>Intercept</t>
  </si>
  <si>
    <t xml:space="preserve">Slope </t>
  </si>
  <si>
    <t>Rooms Demanded</t>
  </si>
  <si>
    <t>Rooms Rented</t>
  </si>
  <si>
    <t>Max</t>
  </si>
  <si>
    <t xml:space="preserve">The table below shows the sensitivity of the result to </t>
  </si>
  <si>
    <t>best profit?</t>
  </si>
  <si>
    <t>Price Changes</t>
  </si>
  <si>
    <t>VC/Unit</t>
  </si>
  <si>
    <t xml:space="preserve"> This row represents original assumption of </t>
  </si>
  <si>
    <t>Option 1</t>
  </si>
  <si>
    <t>Option 2</t>
  </si>
  <si>
    <t xml:space="preserve">Crossover point is 70 rooms, since both alternatives yield the </t>
  </si>
  <si>
    <t>same profit of $1500 at that point.</t>
  </si>
  <si>
    <t>Profit 1</t>
  </si>
  <si>
    <t>Profit 2</t>
  </si>
  <si>
    <t>Demand = 180 - 2*p</t>
  </si>
  <si>
    <t>Price/unit ($)</t>
  </si>
  <si>
    <t>Profit is maximized at $55.00 per unit.</t>
  </si>
  <si>
    <t>Occupancy at that price is 70 rooms.</t>
  </si>
  <si>
    <t>VC/unit of $20, with best profit at price of $55 per room.</t>
  </si>
  <si>
    <t>changes in the variable cost assumption of $20/room</t>
  </si>
  <si>
    <t xml:space="preserve">As VC/unit changes, does $55 room price still yield the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</si>
</sst>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3F47EB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0" fillId="3" borderId="0" xfId="0" applyFill="1"/>
    <xf numFmtId="0" fontId="0" fillId="3" borderId="1" xfId="0" applyFill="1" applyBorder="1"/>
    <xf numFmtId="0" fontId="1" fillId="2" borderId="0" xfId="0" applyFont="1" applyFill="1"/>
    <xf numFmtId="0" fontId="1" fillId="3" borderId="0" xfId="0" applyFont="1" applyFill="1"/>
    <xf numFmtId="0" fontId="1" fillId="3" borderId="1" xfId="0" applyFont="1" applyFill="1" applyBorder="1"/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left"/>
    </xf>
    <xf numFmtId="0" fontId="1" fillId="0" borderId="2" xfId="0" applyFont="1" applyBorder="1"/>
    <xf numFmtId="0" fontId="1" fillId="4" borderId="0" xfId="0" applyFont="1" applyFill="1"/>
    <xf numFmtId="0" fontId="0" fillId="4" borderId="0" xfId="0" applyFill="1"/>
    <xf numFmtId="0" fontId="1" fillId="4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1" fillId="5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0" fillId="6" borderId="0" xfId="0" applyFill="1"/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/>
    <xf numFmtId="0" fontId="0" fillId="0" borderId="1" xfId="0" applyFill="1" applyBorder="1"/>
    <xf numFmtId="0" fontId="1" fillId="7" borderId="0" xfId="0" applyFont="1" applyFill="1" applyAlignment="1"/>
    <xf numFmtId="0" fontId="0" fillId="7" borderId="0" xfId="0" applyFill="1" applyAlignment="1"/>
    <xf numFmtId="0" fontId="1" fillId="8" borderId="0" xfId="0" applyFont="1" applyFill="1"/>
    <xf numFmtId="0" fontId="1" fillId="8" borderId="2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0" borderId="4" xfId="0" applyBorder="1"/>
    <xf numFmtId="0" fontId="0" fillId="6" borderId="4" xfId="0" applyFill="1" applyBorder="1"/>
    <xf numFmtId="0" fontId="1" fillId="8" borderId="4" xfId="0" applyFont="1" applyFill="1" applyBorder="1"/>
    <xf numFmtId="0" fontId="1" fillId="8" borderId="6" xfId="0" applyFont="1" applyFill="1" applyBorder="1"/>
    <xf numFmtId="0" fontId="1" fillId="9" borderId="0" xfId="0" applyFont="1" applyFill="1" applyAlignment="1"/>
    <xf numFmtId="0" fontId="0" fillId="9" borderId="0" xfId="0" applyFill="1" applyAlignment="1"/>
    <xf numFmtId="0" fontId="0" fillId="9" borderId="4" xfId="0" applyFill="1" applyBorder="1" applyAlignment="1"/>
    <xf numFmtId="0" fontId="1" fillId="10" borderId="0" xfId="0" applyFont="1" applyFill="1" applyAlignment="1">
      <alignment horizontal="left"/>
    </xf>
    <xf numFmtId="0" fontId="1" fillId="10" borderId="0" xfId="0" applyFont="1" applyFill="1"/>
    <xf numFmtId="0" fontId="1" fillId="10" borderId="3" xfId="0" applyFont="1" applyFill="1" applyBorder="1"/>
    <xf numFmtId="0" fontId="0" fillId="0" borderId="7" xfId="0" applyBorder="1"/>
    <xf numFmtId="0" fontId="1" fillId="0" borderId="7" xfId="0" applyFont="1" applyBorder="1" applyAlignment="1">
      <alignment horizontal="right"/>
    </xf>
    <xf numFmtId="0" fontId="1" fillId="0" borderId="7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2" fontId="1" fillId="10" borderId="0" xfId="0" applyNumberFormat="1" applyFont="1" applyFill="1"/>
    <xf numFmtId="2" fontId="1" fillId="10" borderId="3" xfId="0" applyNumberFormat="1" applyFont="1" applyFill="1" applyBorder="1"/>
    <xf numFmtId="0" fontId="1" fillId="7" borderId="0" xfId="0" applyFont="1" applyFill="1"/>
    <xf numFmtId="0" fontId="0" fillId="7" borderId="0" xfId="0" applyFill="1"/>
    <xf numFmtId="0" fontId="0" fillId="7" borderId="4" xfId="0" applyFill="1" applyBorder="1"/>
    <xf numFmtId="0" fontId="0" fillId="10" borderId="0" xfId="0" applyFill="1"/>
    <xf numFmtId="0" fontId="0" fillId="11" borderId="0" xfId="0" applyFill="1"/>
    <xf numFmtId="0" fontId="3" fillId="0" borderId="0" xfId="0" applyFont="1" applyFill="1"/>
    <xf numFmtId="0" fontId="3" fillId="11" borderId="0" xfId="0" applyFont="1" applyFill="1"/>
    <xf numFmtId="0" fontId="1" fillId="0" borderId="8" xfId="0" applyFont="1" applyBorder="1"/>
    <xf numFmtId="0" fontId="0" fillId="0" borderId="9" xfId="0" applyBorder="1"/>
    <xf numFmtId="0" fontId="1" fillId="11" borderId="10" xfId="0" applyFont="1" applyFill="1" applyBorder="1"/>
    <xf numFmtId="0" fontId="0" fillId="11" borderId="11" xfId="0" applyFill="1" applyBorder="1"/>
    <xf numFmtId="0" fontId="0" fillId="0" borderId="10" xfId="0" applyBorder="1"/>
    <xf numFmtId="0" fontId="0" fillId="0" borderId="11" xfId="0" applyBorder="1"/>
    <xf numFmtId="0" fontId="1" fillId="10" borderId="10" xfId="0" applyFont="1" applyFill="1" applyBorder="1"/>
    <xf numFmtId="0" fontId="0" fillId="10" borderId="11" xfId="0" applyFill="1" applyBorder="1"/>
    <xf numFmtId="0" fontId="1" fillId="0" borderId="10" xfId="0" applyFont="1" applyBorder="1" applyAlignment="1">
      <alignment horizontal="left"/>
    </xf>
    <xf numFmtId="0" fontId="2" fillId="0" borderId="11" xfId="0" applyFont="1" applyBorder="1"/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0" fontId="1" fillId="6" borderId="10" xfId="0" applyFont="1" applyFill="1" applyBorder="1"/>
    <xf numFmtId="0" fontId="0" fillId="6" borderId="11" xfId="0" applyFill="1" applyBorder="1"/>
    <xf numFmtId="0" fontId="1" fillId="3" borderId="10" xfId="0" applyFont="1" applyFill="1" applyBorder="1"/>
    <xf numFmtId="0" fontId="0" fillId="3" borderId="11" xfId="0" applyFill="1" applyBorder="1"/>
    <xf numFmtId="0" fontId="1" fillId="3" borderId="12" xfId="0" applyFont="1" applyFill="1" applyBorder="1"/>
    <xf numFmtId="0" fontId="0" fillId="3" borderId="13" xfId="0" applyFill="1" applyBorder="1"/>
    <xf numFmtId="0" fontId="1" fillId="9" borderId="10" xfId="0" applyFont="1" applyFill="1" applyBorder="1"/>
    <xf numFmtId="0" fontId="0" fillId="9" borderId="11" xfId="0" applyFill="1" applyBorder="1"/>
    <xf numFmtId="0" fontId="1" fillId="8" borderId="14" xfId="0" applyFont="1" applyFill="1" applyBorder="1"/>
    <xf numFmtId="0" fontId="1" fillId="8" borderId="1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F47EB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Breakeven Analysis</a:t>
            </a:r>
          </a:p>
        </c:rich>
      </c:tx>
      <c:layout>
        <c:manualLayout>
          <c:xMode val="edge"/>
          <c:yMode val="edge"/>
          <c:x val="0.33550488599348532"/>
          <c:y val="2.33236151603498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7850162866449"/>
          <c:y val="0.16326530612244897"/>
          <c:w val="0.70032573289902278"/>
          <c:h val="0.6559766763848397"/>
        </c:manualLayout>
      </c:layout>
      <c:lineChart>
        <c:grouping val="standard"/>
        <c:varyColors val="0"/>
        <c:ser>
          <c:idx val="0"/>
          <c:order val="0"/>
          <c:tx>
            <c:strRef>
              <c:f>Breakeven!$A$12</c:f>
              <c:strCache>
                <c:ptCount val="1"/>
                <c:pt idx="0">
                  <c:v>Rev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Breakeven!$B$11:$N$11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Breakeven!$B$12:$N$12</c:f>
              <c:numCache>
                <c:formatCode>General</c:formatCode>
                <c:ptCount val="13"/>
                <c:pt idx="0">
                  <c:v>0</c:v>
                </c:pt>
                <c:pt idx="1">
                  <c:v>700</c:v>
                </c:pt>
                <c:pt idx="2">
                  <c:v>1400</c:v>
                </c:pt>
                <c:pt idx="3">
                  <c:v>2100</c:v>
                </c:pt>
                <c:pt idx="4">
                  <c:v>2800</c:v>
                </c:pt>
                <c:pt idx="5">
                  <c:v>3500</c:v>
                </c:pt>
                <c:pt idx="6">
                  <c:v>4200</c:v>
                </c:pt>
                <c:pt idx="7">
                  <c:v>4900</c:v>
                </c:pt>
                <c:pt idx="8">
                  <c:v>5600</c:v>
                </c:pt>
                <c:pt idx="9">
                  <c:v>6300</c:v>
                </c:pt>
                <c:pt idx="10">
                  <c:v>7000</c:v>
                </c:pt>
                <c:pt idx="11">
                  <c:v>7700</c:v>
                </c:pt>
                <c:pt idx="12">
                  <c:v>8400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Breakeven!$A$15</c:f>
              <c:strCache>
                <c:ptCount val="1"/>
                <c:pt idx="0">
                  <c:v>Tot Cost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Breakeven!$B$11:$N$11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Breakeven!$B$15:$N$15</c:f>
              <c:numCache>
                <c:formatCode>General</c:formatCode>
                <c:ptCount val="13"/>
                <c:pt idx="0">
                  <c:v>2000</c:v>
                </c:pt>
                <c:pt idx="1">
                  <c:v>2200</c:v>
                </c:pt>
                <c:pt idx="2">
                  <c:v>2400</c:v>
                </c:pt>
                <c:pt idx="3">
                  <c:v>2600</c:v>
                </c:pt>
                <c:pt idx="4">
                  <c:v>2800</c:v>
                </c:pt>
                <c:pt idx="5">
                  <c:v>3000</c:v>
                </c:pt>
                <c:pt idx="6">
                  <c:v>3200</c:v>
                </c:pt>
                <c:pt idx="7">
                  <c:v>3400</c:v>
                </c:pt>
                <c:pt idx="8">
                  <c:v>3600</c:v>
                </c:pt>
                <c:pt idx="9">
                  <c:v>3800</c:v>
                </c:pt>
                <c:pt idx="10">
                  <c:v>4000</c:v>
                </c:pt>
                <c:pt idx="11">
                  <c:v>4200</c:v>
                </c:pt>
                <c:pt idx="12">
                  <c:v>4400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240256"/>
        <c:axId val="58339264"/>
      </c:lineChart>
      <c:catAx>
        <c:axId val="22224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 of Rooms Rented</a:t>
                </a:r>
              </a:p>
            </c:rich>
          </c:tx>
          <c:layout>
            <c:manualLayout>
              <c:xMode val="edge"/>
              <c:yMode val="edge"/>
              <c:x val="0.3534201954397394"/>
              <c:y val="0.921282798833819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339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339264"/>
        <c:scaling>
          <c:orientation val="minMax"/>
        </c:scaling>
        <c:delete val="0"/>
        <c:axPos val="l"/>
        <c:majorGridlines>
          <c:spPr>
            <a:ln w="3175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Dollars</a:t>
                </a:r>
              </a:p>
            </c:rich>
          </c:tx>
          <c:layout>
            <c:manualLayout>
              <c:xMode val="edge"/>
              <c:yMode val="edge"/>
              <c:x val="8.1433224755700327E-3"/>
              <c:y val="0.43148688046647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2240256"/>
        <c:crosses val="autoZero"/>
        <c:crossBetween val="midCat"/>
      </c:valAx>
      <c:spPr>
        <a:solidFill>
          <a:srgbClr val="FFFFFF"/>
        </a:solidFill>
        <a:ln w="12700">
          <a:solidFill>
            <a:srgbClr val="FFFF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853420195439744"/>
          <c:y val="0.48979591836734693"/>
          <c:w val="0.13680781758957655"/>
          <c:h val="0.139941690962099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Crossover Analysis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Crossover!$A$16</c:f>
              <c:strCache>
                <c:ptCount val="1"/>
                <c:pt idx="0">
                  <c:v>Profit 1</c:v>
                </c:pt>
              </c:strCache>
            </c:strRef>
          </c:tx>
          <c:marker>
            <c:symbol val="none"/>
          </c:marker>
          <c:cat>
            <c:numRef>
              <c:f>Crossover!$B$11:$N$11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Crossover!$B$16:$N$16</c:f>
              <c:numCache>
                <c:formatCode>General</c:formatCode>
                <c:ptCount val="13"/>
                <c:pt idx="0">
                  <c:v>-2000</c:v>
                </c:pt>
                <c:pt idx="1">
                  <c:v>-1500</c:v>
                </c:pt>
                <c:pt idx="2">
                  <c:v>-1000</c:v>
                </c:pt>
                <c:pt idx="3">
                  <c:v>-500</c:v>
                </c:pt>
                <c:pt idx="4">
                  <c:v>0</c:v>
                </c:pt>
                <c:pt idx="5">
                  <c:v>500</c:v>
                </c:pt>
                <c:pt idx="6">
                  <c:v>1000</c:v>
                </c:pt>
                <c:pt idx="7">
                  <c:v>1500</c:v>
                </c:pt>
                <c:pt idx="8">
                  <c:v>2000</c:v>
                </c:pt>
                <c:pt idx="9">
                  <c:v>2500</c:v>
                </c:pt>
                <c:pt idx="10">
                  <c:v>3000</c:v>
                </c:pt>
                <c:pt idx="11">
                  <c:v>3500</c:v>
                </c:pt>
                <c:pt idx="12">
                  <c:v>4000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Crossover!$A$23</c:f>
              <c:strCache>
                <c:ptCount val="1"/>
                <c:pt idx="0">
                  <c:v>Profit 2</c:v>
                </c:pt>
              </c:strCache>
            </c:strRef>
          </c:tx>
          <c:marker>
            <c:symbol val="none"/>
          </c:marker>
          <c:cat>
            <c:numRef>
              <c:f>Crossover!$B$11:$N$11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Crossover!$B$23:$N$23</c:f>
              <c:numCache>
                <c:formatCode>General</c:formatCode>
                <c:ptCount val="13"/>
                <c:pt idx="0">
                  <c:v>-3750</c:v>
                </c:pt>
                <c:pt idx="1">
                  <c:v>-3000</c:v>
                </c:pt>
                <c:pt idx="2">
                  <c:v>-2250</c:v>
                </c:pt>
                <c:pt idx="3">
                  <c:v>-1500</c:v>
                </c:pt>
                <c:pt idx="4">
                  <c:v>-750</c:v>
                </c:pt>
                <c:pt idx="5">
                  <c:v>0</c:v>
                </c:pt>
                <c:pt idx="6">
                  <c:v>750</c:v>
                </c:pt>
                <c:pt idx="7">
                  <c:v>1500</c:v>
                </c:pt>
                <c:pt idx="8">
                  <c:v>2250</c:v>
                </c:pt>
                <c:pt idx="9">
                  <c:v>3000</c:v>
                </c:pt>
                <c:pt idx="10">
                  <c:v>3750</c:v>
                </c:pt>
                <c:pt idx="11">
                  <c:v>4500</c:v>
                </c:pt>
                <c:pt idx="12">
                  <c:v>5250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134208"/>
        <c:axId val="58341568"/>
      </c:lineChart>
      <c:catAx>
        <c:axId val="223134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Rooms Rented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8341568"/>
        <c:crosses val="autoZero"/>
        <c:auto val="1"/>
        <c:lblAlgn val="ctr"/>
        <c:lblOffset val="100"/>
        <c:noMultiLvlLbl val="0"/>
      </c:catAx>
      <c:valAx>
        <c:axId val="58341568"/>
        <c:scaling>
          <c:orientation val="minMax"/>
        </c:scaling>
        <c:delete val="0"/>
        <c:axPos val="l"/>
        <c:majorGridlines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Dollars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31342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Motel Z Pricing Analysis</a:t>
            </a:r>
          </a:p>
        </c:rich>
      </c:tx>
      <c:layout>
        <c:manualLayout>
          <c:xMode val="edge"/>
          <c:yMode val="edge"/>
          <c:x val="0.33146067415730335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79400749063669"/>
          <c:y val="0.20606060606060606"/>
          <c:w val="0.7921348314606742"/>
          <c:h val="0.63030303030303025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Pricing!$B$8:$P$8</c:f>
              <c:numCache>
                <c:formatCode>0.00</c:formatCode>
                <c:ptCount val="15"/>
                <c:pt idx="0">
                  <c:v>35</c:v>
                </c:pt>
                <c:pt idx="1">
                  <c:v>37.5</c:v>
                </c:pt>
                <c:pt idx="2">
                  <c:v>40</c:v>
                </c:pt>
                <c:pt idx="3">
                  <c:v>42.5</c:v>
                </c:pt>
                <c:pt idx="4">
                  <c:v>45</c:v>
                </c:pt>
                <c:pt idx="5">
                  <c:v>47.5</c:v>
                </c:pt>
                <c:pt idx="6">
                  <c:v>50</c:v>
                </c:pt>
                <c:pt idx="7">
                  <c:v>52.5</c:v>
                </c:pt>
                <c:pt idx="8">
                  <c:v>55</c:v>
                </c:pt>
                <c:pt idx="9">
                  <c:v>57.5</c:v>
                </c:pt>
                <c:pt idx="10">
                  <c:v>60</c:v>
                </c:pt>
                <c:pt idx="11">
                  <c:v>62.5</c:v>
                </c:pt>
                <c:pt idx="12">
                  <c:v>65</c:v>
                </c:pt>
                <c:pt idx="13">
                  <c:v>67.5</c:v>
                </c:pt>
                <c:pt idx="14">
                  <c:v>70</c:v>
                </c:pt>
              </c:numCache>
            </c:numRef>
          </c:cat>
          <c:val>
            <c:numRef>
              <c:f>Pricing!$B$17:$P$17</c:f>
              <c:numCache>
                <c:formatCode>General</c:formatCode>
                <c:ptCount val="15"/>
                <c:pt idx="0">
                  <c:v>-350</c:v>
                </c:pt>
                <c:pt idx="1">
                  <c:v>-162.5</c:v>
                </c:pt>
                <c:pt idx="2">
                  <c:v>0</c:v>
                </c:pt>
                <c:pt idx="3">
                  <c:v>137.5</c:v>
                </c:pt>
                <c:pt idx="4">
                  <c:v>250</c:v>
                </c:pt>
                <c:pt idx="5">
                  <c:v>337.5</c:v>
                </c:pt>
                <c:pt idx="6">
                  <c:v>400</c:v>
                </c:pt>
                <c:pt idx="7">
                  <c:v>437.5</c:v>
                </c:pt>
                <c:pt idx="8">
                  <c:v>450</c:v>
                </c:pt>
                <c:pt idx="9">
                  <c:v>437.5</c:v>
                </c:pt>
                <c:pt idx="10">
                  <c:v>400</c:v>
                </c:pt>
                <c:pt idx="11">
                  <c:v>337.5</c:v>
                </c:pt>
                <c:pt idx="12">
                  <c:v>250</c:v>
                </c:pt>
                <c:pt idx="13">
                  <c:v>137.5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237184"/>
        <c:axId val="222380608"/>
      </c:lineChart>
      <c:catAx>
        <c:axId val="22223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Price/Room ($)</a:t>
                </a:r>
              </a:p>
            </c:rich>
          </c:tx>
          <c:layout>
            <c:manualLayout>
              <c:xMode val="edge"/>
              <c:yMode val="edge"/>
              <c:x val="0.4606741573033708"/>
              <c:y val="0.8424242424242424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238060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22380608"/>
        <c:scaling>
          <c:orientation val="minMax"/>
        </c:scaling>
        <c:delete val="0"/>
        <c:axPos val="l"/>
        <c:majorGridlines>
          <c:spPr>
            <a:ln w="3175">
              <a:solidFill>
                <a:schemeClr val="accent6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Profit/Day ($)</a:t>
                </a:r>
              </a:p>
            </c:rich>
          </c:tx>
          <c:layout>
            <c:manualLayout>
              <c:xMode val="edge"/>
              <c:yMode val="edge"/>
              <c:x val="9.3632958801498131E-3"/>
              <c:y val="0.384848484848484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2237184"/>
        <c:crosses val="autoZero"/>
        <c:crossBetween val="midCat"/>
      </c:valAx>
      <c:spPr>
        <a:solidFill>
          <a:schemeClr val="accent6">
            <a:lumMod val="40000"/>
            <a:lumOff val="60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6</xdr:row>
      <xdr:rowOff>142875</xdr:rowOff>
    </xdr:from>
    <xdr:to>
      <xdr:col>6</xdr:col>
      <xdr:colOff>285750</xdr:colOff>
      <xdr:row>10</xdr:row>
      <xdr:rowOff>9525</xdr:rowOff>
    </xdr:to>
    <xdr:sp macro="" textlink="">
      <xdr:nvSpPr>
        <xdr:cNvPr id="1027" name="Line 1"/>
        <xdr:cNvSpPr>
          <a:spLocks noChangeShapeType="1"/>
        </xdr:cNvSpPr>
      </xdr:nvSpPr>
      <xdr:spPr bwMode="auto">
        <a:xfrm flipH="1">
          <a:off x="3829050" y="1114425"/>
          <a:ext cx="352425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17</xdr:row>
      <xdr:rowOff>19050</xdr:rowOff>
    </xdr:from>
    <xdr:to>
      <xdr:col>13</xdr:col>
      <xdr:colOff>428625</xdr:colOff>
      <xdr:row>37</xdr:row>
      <xdr:rowOff>47625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43962</xdr:colOff>
      <xdr:row>7</xdr:row>
      <xdr:rowOff>139213</xdr:rowOff>
    </xdr:from>
    <xdr:to>
      <xdr:col>8</xdr:col>
      <xdr:colOff>498230</xdr:colOff>
      <xdr:row>9</xdr:row>
      <xdr:rowOff>161193</xdr:rowOff>
    </xdr:to>
    <xdr:sp macro="" textlink="">
      <xdr:nvSpPr>
        <xdr:cNvPr id="2050" name="Line 1"/>
        <xdr:cNvSpPr>
          <a:spLocks noChangeShapeType="1"/>
        </xdr:cNvSpPr>
      </xdr:nvSpPr>
      <xdr:spPr bwMode="auto">
        <a:xfrm>
          <a:off x="5341327" y="1267559"/>
          <a:ext cx="454268" cy="35169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57149</xdr:colOff>
      <xdr:row>24</xdr:row>
      <xdr:rowOff>47625</xdr:rowOff>
    </xdr:from>
    <xdr:to>
      <xdr:col>12</xdr:col>
      <xdr:colOff>342072</xdr:colOff>
      <xdr:row>43</xdr:row>
      <xdr:rowOff>69574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4</xdr:row>
      <xdr:rowOff>0</xdr:rowOff>
    </xdr:from>
    <xdr:to>
      <xdr:col>3</xdr:col>
      <xdr:colOff>590550</xdr:colOff>
      <xdr:row>9</xdr:row>
      <xdr:rowOff>9525</xdr:rowOff>
    </xdr:to>
    <xdr:sp macro="" textlink="">
      <xdr:nvSpPr>
        <xdr:cNvPr id="3075" name="Line 1"/>
        <xdr:cNvSpPr>
          <a:spLocks noChangeShapeType="1"/>
        </xdr:cNvSpPr>
      </xdr:nvSpPr>
      <xdr:spPr bwMode="auto">
        <a:xfrm flipH="1">
          <a:off x="1619250" y="647700"/>
          <a:ext cx="1343025" cy="819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18</xdr:row>
      <xdr:rowOff>47625</xdr:rowOff>
    </xdr:from>
    <xdr:to>
      <xdr:col>10</xdr:col>
      <xdr:colOff>142875</xdr:colOff>
      <xdr:row>41</xdr:row>
      <xdr:rowOff>57150</xdr:rowOff>
    </xdr:to>
    <xdr:graphicFrame macro="">
      <xdr:nvGraphicFramePr>
        <xdr:cNvPr id="307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4</xdr:row>
      <xdr:rowOff>0</xdr:rowOff>
    </xdr:from>
    <xdr:to>
      <xdr:col>3</xdr:col>
      <xdr:colOff>590550</xdr:colOff>
      <xdr:row>9</xdr:row>
      <xdr:rowOff>9525</xdr:rowOff>
    </xdr:to>
    <xdr:sp macro="" textlink="">
      <xdr:nvSpPr>
        <xdr:cNvPr id="4099" name="Line 2"/>
        <xdr:cNvSpPr>
          <a:spLocks noChangeShapeType="1"/>
        </xdr:cNvSpPr>
      </xdr:nvSpPr>
      <xdr:spPr bwMode="auto">
        <a:xfrm flipH="1">
          <a:off x="1657350" y="647700"/>
          <a:ext cx="1343025" cy="819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3"/>
  <sheetViews>
    <sheetView zoomScale="115" zoomScaleNormal="115" workbookViewId="0">
      <selection activeCell="A4" sqref="A4:B8"/>
    </sheetView>
  </sheetViews>
  <sheetFormatPr defaultRowHeight="12.75" x14ac:dyDescent="0.2"/>
  <cols>
    <col min="1" max="1" width="12.7109375" customWidth="1"/>
  </cols>
  <sheetData>
    <row r="2" spans="1:14" x14ac:dyDescent="0.2">
      <c r="A2" s="1" t="s">
        <v>0</v>
      </c>
    </row>
    <row r="4" spans="1:14" x14ac:dyDescent="0.2">
      <c r="A4" s="1" t="s">
        <v>1</v>
      </c>
      <c r="B4">
        <v>70</v>
      </c>
    </row>
    <row r="5" spans="1:14" x14ac:dyDescent="0.2">
      <c r="A5" s="1" t="s">
        <v>2</v>
      </c>
      <c r="B5">
        <v>20</v>
      </c>
    </row>
    <row r="6" spans="1:14" x14ac:dyDescent="0.2">
      <c r="A6" s="1" t="s">
        <v>3</v>
      </c>
      <c r="B6">
        <v>1400</v>
      </c>
    </row>
    <row r="7" spans="1:14" x14ac:dyDescent="0.2">
      <c r="A7" s="1" t="s">
        <v>4</v>
      </c>
      <c r="B7">
        <v>600</v>
      </c>
      <c r="G7" s="15" t="s">
        <v>5</v>
      </c>
    </row>
    <row r="8" spans="1:14" x14ac:dyDescent="0.2">
      <c r="A8" s="1" t="s">
        <v>6</v>
      </c>
      <c r="B8">
        <v>120</v>
      </c>
    </row>
    <row r="9" spans="1:14" x14ac:dyDescent="0.2">
      <c r="B9" s="7"/>
    </row>
    <row r="11" spans="1:14" x14ac:dyDescent="0.2">
      <c r="A11" s="16" t="s">
        <v>7</v>
      </c>
      <c r="B11" s="17">
        <v>0</v>
      </c>
      <c r="C11" s="17">
        <v>10</v>
      </c>
      <c r="D11" s="17">
        <v>20</v>
      </c>
      <c r="E11" s="17">
        <v>30</v>
      </c>
      <c r="F11" s="17">
        <v>40</v>
      </c>
      <c r="G11" s="17">
        <v>50</v>
      </c>
      <c r="H11" s="17">
        <v>60</v>
      </c>
      <c r="I11" s="17">
        <v>70</v>
      </c>
      <c r="J11" s="17">
        <v>80</v>
      </c>
      <c r="K11" s="17">
        <v>90</v>
      </c>
      <c r="L11" s="17">
        <v>100</v>
      </c>
      <c r="M11" s="17">
        <v>110</v>
      </c>
      <c r="N11" s="17">
        <v>120</v>
      </c>
    </row>
    <row r="12" spans="1:14" x14ac:dyDescent="0.2">
      <c r="A12" s="18" t="s">
        <v>8</v>
      </c>
      <c r="B12" s="19">
        <f t="shared" ref="B12:K12" si="0">B11*$B$4</f>
        <v>0</v>
      </c>
      <c r="C12" s="19">
        <f t="shared" si="0"/>
        <v>700</v>
      </c>
      <c r="D12" s="19">
        <f t="shared" si="0"/>
        <v>1400</v>
      </c>
      <c r="E12" s="19">
        <f t="shared" si="0"/>
        <v>2100</v>
      </c>
      <c r="F12" s="19">
        <f t="shared" si="0"/>
        <v>2800</v>
      </c>
      <c r="G12" s="19">
        <f t="shared" si="0"/>
        <v>3500</v>
      </c>
      <c r="H12" s="19">
        <f t="shared" si="0"/>
        <v>4200</v>
      </c>
      <c r="I12" s="19">
        <f t="shared" si="0"/>
        <v>4900</v>
      </c>
      <c r="J12" s="19">
        <f t="shared" si="0"/>
        <v>5600</v>
      </c>
      <c r="K12" s="19">
        <f t="shared" si="0"/>
        <v>6300</v>
      </c>
      <c r="L12" s="19">
        <f>L11*$B$4</f>
        <v>7000</v>
      </c>
      <c r="M12" s="19">
        <f>M11*$B$4</f>
        <v>7700</v>
      </c>
      <c r="N12" s="19">
        <f>N11*$B$4</f>
        <v>8400</v>
      </c>
    </row>
    <row r="13" spans="1:14" x14ac:dyDescent="0.2">
      <c r="A13" s="20" t="s">
        <v>9</v>
      </c>
      <c r="B13" s="21">
        <f>$B$7+$B$6</f>
        <v>2000</v>
      </c>
      <c r="C13" s="21">
        <f t="shared" ref="C13:N13" si="1">$B$7+$B$6</f>
        <v>2000</v>
      </c>
      <c r="D13" s="21">
        <f t="shared" si="1"/>
        <v>2000</v>
      </c>
      <c r="E13" s="21">
        <f t="shared" si="1"/>
        <v>2000</v>
      </c>
      <c r="F13" s="21">
        <f t="shared" si="1"/>
        <v>2000</v>
      </c>
      <c r="G13" s="21">
        <f t="shared" si="1"/>
        <v>2000</v>
      </c>
      <c r="H13" s="21">
        <f t="shared" si="1"/>
        <v>2000</v>
      </c>
      <c r="I13" s="21">
        <f t="shared" si="1"/>
        <v>2000</v>
      </c>
      <c r="J13" s="21">
        <f t="shared" si="1"/>
        <v>2000</v>
      </c>
      <c r="K13" s="21">
        <f t="shared" si="1"/>
        <v>2000</v>
      </c>
      <c r="L13" s="21">
        <f t="shared" si="1"/>
        <v>2000</v>
      </c>
      <c r="M13" s="21">
        <f t="shared" si="1"/>
        <v>2000</v>
      </c>
      <c r="N13" s="21">
        <f t="shared" si="1"/>
        <v>2000</v>
      </c>
    </row>
    <row r="14" spans="1:14" x14ac:dyDescent="0.2">
      <c r="A14" s="22" t="s">
        <v>10</v>
      </c>
      <c r="B14" s="23">
        <f t="shared" ref="B14:N14" si="2">B11*$B$5</f>
        <v>0</v>
      </c>
      <c r="C14" s="23">
        <f t="shared" si="2"/>
        <v>200</v>
      </c>
      <c r="D14" s="23">
        <f t="shared" si="2"/>
        <v>400</v>
      </c>
      <c r="E14" s="23">
        <f t="shared" si="2"/>
        <v>600</v>
      </c>
      <c r="F14" s="23">
        <f t="shared" si="2"/>
        <v>800</v>
      </c>
      <c r="G14" s="23">
        <f t="shared" si="2"/>
        <v>1000</v>
      </c>
      <c r="H14" s="23">
        <f t="shared" si="2"/>
        <v>1200</v>
      </c>
      <c r="I14" s="23">
        <f t="shared" si="2"/>
        <v>1400</v>
      </c>
      <c r="J14" s="23">
        <f t="shared" si="2"/>
        <v>1600</v>
      </c>
      <c r="K14" s="23">
        <f t="shared" si="2"/>
        <v>1800</v>
      </c>
      <c r="L14" s="23">
        <f t="shared" si="2"/>
        <v>2000</v>
      </c>
      <c r="M14" s="23">
        <f t="shared" si="2"/>
        <v>2200</v>
      </c>
      <c r="N14" s="23">
        <f t="shared" si="2"/>
        <v>2400</v>
      </c>
    </row>
    <row r="15" spans="1:14" s="8" customFormat="1" ht="13.5" thickBot="1" x14ac:dyDescent="0.25">
      <c r="A15" s="24" t="s">
        <v>11</v>
      </c>
      <c r="B15" s="25">
        <f>B13+B14</f>
        <v>2000</v>
      </c>
      <c r="C15" s="25">
        <f t="shared" ref="C15:K15" si="3">C13+C14</f>
        <v>2200</v>
      </c>
      <c r="D15" s="25">
        <f t="shared" si="3"/>
        <v>2400</v>
      </c>
      <c r="E15" s="25">
        <f t="shared" si="3"/>
        <v>2600</v>
      </c>
      <c r="F15" s="25">
        <f t="shared" si="3"/>
        <v>2800</v>
      </c>
      <c r="G15" s="25">
        <f t="shared" si="3"/>
        <v>3000</v>
      </c>
      <c r="H15" s="25">
        <f t="shared" si="3"/>
        <v>3200</v>
      </c>
      <c r="I15" s="25">
        <f t="shared" si="3"/>
        <v>3400</v>
      </c>
      <c r="J15" s="25">
        <f t="shared" si="3"/>
        <v>3600</v>
      </c>
      <c r="K15" s="25">
        <f t="shared" si="3"/>
        <v>3800</v>
      </c>
      <c r="L15" s="25">
        <f>L13+L14</f>
        <v>4000</v>
      </c>
      <c r="M15" s="25">
        <f>M13+M14</f>
        <v>4200</v>
      </c>
      <c r="N15" s="25">
        <f>N13+N14</f>
        <v>4400</v>
      </c>
    </row>
    <row r="16" spans="1:14" ht="13.5" thickBot="1" x14ac:dyDescent="0.25">
      <c r="A16" s="26" t="s">
        <v>12</v>
      </c>
      <c r="B16" s="26">
        <f>B12 -B15</f>
        <v>-2000</v>
      </c>
      <c r="C16" s="26">
        <f t="shared" ref="C16:K16" si="4">C12 -C15</f>
        <v>-1500</v>
      </c>
      <c r="D16" s="26">
        <f t="shared" si="4"/>
        <v>-1000</v>
      </c>
      <c r="E16" s="26">
        <f t="shared" si="4"/>
        <v>-500</v>
      </c>
      <c r="F16" s="27">
        <f t="shared" si="4"/>
        <v>0</v>
      </c>
      <c r="G16" s="26">
        <f t="shared" si="4"/>
        <v>500</v>
      </c>
      <c r="H16" s="26">
        <f t="shared" si="4"/>
        <v>1000</v>
      </c>
      <c r="I16" s="26">
        <f t="shared" si="4"/>
        <v>1500</v>
      </c>
      <c r="J16" s="26">
        <f t="shared" si="4"/>
        <v>2000</v>
      </c>
      <c r="K16" s="26">
        <f t="shared" si="4"/>
        <v>2500</v>
      </c>
      <c r="L16" s="26">
        <f>L12 -L15</f>
        <v>3000</v>
      </c>
      <c r="M16" s="26">
        <f>M12 -M15</f>
        <v>3500</v>
      </c>
      <c r="N16" s="26">
        <f>N12 -N15</f>
        <v>4000</v>
      </c>
    </row>
    <row r="18" ht="12.75" customHeight="1" x14ac:dyDescent="0.2"/>
    <row r="20" ht="12" customHeight="1" x14ac:dyDescent="0.2"/>
    <row r="23" ht="13.5" customHeight="1" x14ac:dyDescent="0.2"/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O29" sqref="O29"/>
    </sheetView>
  </sheetViews>
  <sheetFormatPr defaultRowHeight="12.75" x14ac:dyDescent="0.2"/>
  <cols>
    <col min="1" max="1" width="15.5703125" customWidth="1"/>
  </cols>
  <sheetData>
    <row r="1" spans="1:14" x14ac:dyDescent="0.2">
      <c r="A1" s="1" t="s">
        <v>13</v>
      </c>
    </row>
    <row r="2" spans="1:14" x14ac:dyDescent="0.2">
      <c r="A2" s="1"/>
    </row>
    <row r="3" spans="1:14" x14ac:dyDescent="0.2">
      <c r="A3" s="40"/>
      <c r="B3" s="41" t="s">
        <v>26</v>
      </c>
      <c r="C3" s="41" t="s">
        <v>27</v>
      </c>
    </row>
    <row r="4" spans="1:14" x14ac:dyDescent="0.2">
      <c r="A4" s="42" t="s">
        <v>1</v>
      </c>
      <c r="B4" s="40">
        <v>70</v>
      </c>
      <c r="C4" s="40">
        <v>95</v>
      </c>
    </row>
    <row r="5" spans="1:14" x14ac:dyDescent="0.2">
      <c r="A5" s="42" t="s">
        <v>2</v>
      </c>
      <c r="B5" s="40">
        <v>20</v>
      </c>
      <c r="C5" s="40">
        <v>20</v>
      </c>
    </row>
    <row r="6" spans="1:14" x14ac:dyDescent="0.2">
      <c r="A6" s="42" t="s">
        <v>9</v>
      </c>
      <c r="B6" s="40">
        <v>2000</v>
      </c>
      <c r="C6" s="40">
        <v>3750</v>
      </c>
    </row>
    <row r="7" spans="1:14" x14ac:dyDescent="0.2">
      <c r="A7" s="1"/>
      <c r="F7" s="15" t="s">
        <v>28</v>
      </c>
    </row>
    <row r="8" spans="1:14" x14ac:dyDescent="0.2">
      <c r="A8" s="1" t="s">
        <v>6</v>
      </c>
      <c r="B8">
        <v>120</v>
      </c>
      <c r="C8">
        <v>120</v>
      </c>
      <c r="F8" s="15" t="s">
        <v>29</v>
      </c>
    </row>
    <row r="9" spans="1:14" ht="13.5" thickBot="1" x14ac:dyDescent="0.25">
      <c r="B9" s="7"/>
    </row>
    <row r="10" spans="1:14" ht="13.5" thickBot="1" x14ac:dyDescent="0.25">
      <c r="A10" s="10" t="s">
        <v>26</v>
      </c>
    </row>
    <row r="11" spans="1:14" x14ac:dyDescent="0.2">
      <c r="A11" s="37" t="s">
        <v>7</v>
      </c>
      <c r="B11" s="38">
        <v>0</v>
      </c>
      <c r="C11" s="38">
        <v>10</v>
      </c>
      <c r="D11" s="38">
        <v>20</v>
      </c>
      <c r="E11" s="38">
        <v>30</v>
      </c>
      <c r="F11" s="38">
        <v>40</v>
      </c>
      <c r="G11" s="38">
        <v>50</v>
      </c>
      <c r="H11" s="38">
        <v>60</v>
      </c>
      <c r="I11" s="39">
        <v>70</v>
      </c>
      <c r="J11" s="38">
        <v>80</v>
      </c>
      <c r="K11" s="38">
        <v>90</v>
      </c>
      <c r="L11" s="38">
        <v>100</v>
      </c>
      <c r="M11" s="38">
        <v>110</v>
      </c>
      <c r="N11" s="38">
        <v>120</v>
      </c>
    </row>
    <row r="12" spans="1:14" x14ac:dyDescent="0.2">
      <c r="A12" s="18" t="s">
        <v>8</v>
      </c>
      <c r="B12" s="19">
        <f>B11*$B$4</f>
        <v>0</v>
      </c>
      <c r="C12" s="19">
        <f t="shared" ref="C12:N12" si="0">C11*$B$4</f>
        <v>700</v>
      </c>
      <c r="D12" s="19">
        <f t="shared" si="0"/>
        <v>1400</v>
      </c>
      <c r="E12" s="19">
        <f t="shared" si="0"/>
        <v>2100</v>
      </c>
      <c r="F12" s="19">
        <f t="shared" si="0"/>
        <v>2800</v>
      </c>
      <c r="G12" s="19">
        <f t="shared" si="0"/>
        <v>3500</v>
      </c>
      <c r="H12" s="19">
        <f t="shared" si="0"/>
        <v>4200</v>
      </c>
      <c r="I12" s="31">
        <f t="shared" si="0"/>
        <v>4900</v>
      </c>
      <c r="J12" s="19">
        <f t="shared" si="0"/>
        <v>5600</v>
      </c>
      <c r="K12" s="19">
        <f t="shared" si="0"/>
        <v>6300</v>
      </c>
      <c r="L12" s="19">
        <f t="shared" si="0"/>
        <v>7000</v>
      </c>
      <c r="M12" s="19">
        <f t="shared" si="0"/>
        <v>7700</v>
      </c>
      <c r="N12" s="19">
        <f t="shared" si="0"/>
        <v>8400</v>
      </c>
    </row>
    <row r="13" spans="1:14" x14ac:dyDescent="0.2">
      <c r="A13" s="5" t="s">
        <v>9</v>
      </c>
      <c r="B13" s="2">
        <f>$B$6</f>
        <v>2000</v>
      </c>
      <c r="C13" s="2">
        <f t="shared" ref="C13:N13" si="1">$B$6</f>
        <v>2000</v>
      </c>
      <c r="D13" s="2">
        <f t="shared" si="1"/>
        <v>2000</v>
      </c>
      <c r="E13" s="2">
        <f t="shared" si="1"/>
        <v>2000</v>
      </c>
      <c r="F13" s="2">
        <f t="shared" si="1"/>
        <v>2000</v>
      </c>
      <c r="G13" s="2">
        <f t="shared" si="1"/>
        <v>2000</v>
      </c>
      <c r="H13" s="2">
        <f t="shared" si="1"/>
        <v>2000</v>
      </c>
      <c r="I13" s="28">
        <f t="shared" si="1"/>
        <v>2000</v>
      </c>
      <c r="J13" s="2">
        <f t="shared" si="1"/>
        <v>2000</v>
      </c>
      <c r="K13" s="2">
        <f t="shared" si="1"/>
        <v>2000</v>
      </c>
      <c r="L13" s="2">
        <f t="shared" si="1"/>
        <v>2000</v>
      </c>
      <c r="M13" s="2">
        <f t="shared" si="1"/>
        <v>2000</v>
      </c>
      <c r="N13" s="2">
        <f t="shared" si="1"/>
        <v>2000</v>
      </c>
    </row>
    <row r="14" spans="1:14" x14ac:dyDescent="0.2">
      <c r="A14" s="6" t="s">
        <v>10</v>
      </c>
      <c r="B14" s="3">
        <f>$B$5*B11</f>
        <v>0</v>
      </c>
      <c r="C14" s="3">
        <f t="shared" ref="C14:N14" si="2">$B$5*C11</f>
        <v>200</v>
      </c>
      <c r="D14" s="3">
        <f t="shared" si="2"/>
        <v>400</v>
      </c>
      <c r="E14" s="3">
        <f t="shared" si="2"/>
        <v>600</v>
      </c>
      <c r="F14" s="3">
        <f t="shared" si="2"/>
        <v>800</v>
      </c>
      <c r="G14" s="3">
        <f t="shared" si="2"/>
        <v>1000</v>
      </c>
      <c r="H14" s="3">
        <f t="shared" si="2"/>
        <v>1200</v>
      </c>
      <c r="I14" s="29">
        <f t="shared" si="2"/>
        <v>1400</v>
      </c>
      <c r="J14" s="3">
        <f t="shared" si="2"/>
        <v>1600</v>
      </c>
      <c r="K14" s="3">
        <f t="shared" si="2"/>
        <v>1800</v>
      </c>
      <c r="L14" s="3">
        <f t="shared" si="2"/>
        <v>2000</v>
      </c>
      <c r="M14" s="3">
        <f t="shared" si="2"/>
        <v>2200</v>
      </c>
      <c r="N14" s="3">
        <f t="shared" si="2"/>
        <v>2400</v>
      </c>
    </row>
    <row r="15" spans="1:14" s="8" customFormat="1" x14ac:dyDescent="0.2">
      <c r="A15" s="34" t="s">
        <v>11</v>
      </c>
      <c r="B15" s="35">
        <f>B13+B14</f>
        <v>2000</v>
      </c>
      <c r="C15" s="35">
        <f t="shared" ref="C15:N15" si="3">C13+C14</f>
        <v>2200</v>
      </c>
      <c r="D15" s="35">
        <f t="shared" si="3"/>
        <v>2400</v>
      </c>
      <c r="E15" s="35">
        <f t="shared" si="3"/>
        <v>2600</v>
      </c>
      <c r="F15" s="35">
        <f t="shared" si="3"/>
        <v>2800</v>
      </c>
      <c r="G15" s="35">
        <f t="shared" si="3"/>
        <v>3000</v>
      </c>
      <c r="H15" s="35">
        <f t="shared" si="3"/>
        <v>3200</v>
      </c>
      <c r="I15" s="36">
        <f t="shared" si="3"/>
        <v>3400</v>
      </c>
      <c r="J15" s="35">
        <f t="shared" si="3"/>
        <v>3600</v>
      </c>
      <c r="K15" s="35">
        <f t="shared" si="3"/>
        <v>3800</v>
      </c>
      <c r="L15" s="35">
        <f t="shared" si="3"/>
        <v>4000</v>
      </c>
      <c r="M15" s="35">
        <f t="shared" si="3"/>
        <v>4200</v>
      </c>
      <c r="N15" s="35">
        <f t="shared" si="3"/>
        <v>4400</v>
      </c>
    </row>
    <row r="16" spans="1:14" x14ac:dyDescent="0.2">
      <c r="A16" s="26" t="s">
        <v>30</v>
      </c>
      <c r="B16" s="26">
        <f>B12 -B15</f>
        <v>-2000</v>
      </c>
      <c r="C16" s="26">
        <f t="shared" ref="C16:N16" si="4">C12 -C15</f>
        <v>-1500</v>
      </c>
      <c r="D16" s="26">
        <f t="shared" si="4"/>
        <v>-1000</v>
      </c>
      <c r="E16" s="26">
        <f t="shared" si="4"/>
        <v>-500</v>
      </c>
      <c r="F16" s="26">
        <f t="shared" si="4"/>
        <v>0</v>
      </c>
      <c r="G16" s="26">
        <f t="shared" si="4"/>
        <v>500</v>
      </c>
      <c r="H16" s="26">
        <f t="shared" si="4"/>
        <v>1000</v>
      </c>
      <c r="I16" s="32">
        <f t="shared" si="4"/>
        <v>1500</v>
      </c>
      <c r="J16" s="26">
        <f t="shared" si="4"/>
        <v>2000</v>
      </c>
      <c r="K16" s="26">
        <f t="shared" si="4"/>
        <v>2500</v>
      </c>
      <c r="L16" s="26">
        <f t="shared" si="4"/>
        <v>3000</v>
      </c>
      <c r="M16" s="26">
        <f t="shared" si="4"/>
        <v>3500</v>
      </c>
      <c r="N16" s="26">
        <f t="shared" si="4"/>
        <v>4000</v>
      </c>
    </row>
    <row r="17" spans="1:14" ht="13.5" thickBot="1" x14ac:dyDescent="0.25">
      <c r="I17" s="30"/>
    </row>
    <row r="18" spans="1:14" ht="12.75" customHeight="1" thickBot="1" x14ac:dyDescent="0.25">
      <c r="A18" s="10" t="s">
        <v>27</v>
      </c>
      <c r="I18" s="30"/>
    </row>
    <row r="19" spans="1:14" ht="12" customHeight="1" x14ac:dyDescent="0.2">
      <c r="A19" s="18" t="s">
        <v>8</v>
      </c>
      <c r="B19" s="19">
        <f>$C$4*B11</f>
        <v>0</v>
      </c>
      <c r="C19" s="19">
        <f t="shared" ref="C19:N19" si="5">$C$4*C11</f>
        <v>950</v>
      </c>
      <c r="D19" s="19">
        <f t="shared" si="5"/>
        <v>1900</v>
      </c>
      <c r="E19" s="19">
        <f t="shared" si="5"/>
        <v>2850</v>
      </c>
      <c r="F19" s="19">
        <f t="shared" si="5"/>
        <v>3800</v>
      </c>
      <c r="G19" s="19">
        <f t="shared" si="5"/>
        <v>4750</v>
      </c>
      <c r="H19" s="19">
        <f t="shared" si="5"/>
        <v>5700</v>
      </c>
      <c r="I19" s="31">
        <f t="shared" si="5"/>
        <v>6650</v>
      </c>
      <c r="J19" s="19">
        <f t="shared" si="5"/>
        <v>7600</v>
      </c>
      <c r="K19" s="19">
        <f t="shared" si="5"/>
        <v>8550</v>
      </c>
      <c r="L19" s="19">
        <f t="shared" si="5"/>
        <v>9500</v>
      </c>
      <c r="M19" s="19">
        <f t="shared" si="5"/>
        <v>10450</v>
      </c>
      <c r="N19" s="19">
        <f t="shared" si="5"/>
        <v>11400</v>
      </c>
    </row>
    <row r="20" spans="1:14" x14ac:dyDescent="0.2">
      <c r="A20" s="5" t="s">
        <v>9</v>
      </c>
      <c r="B20" s="2">
        <f>$C$6</f>
        <v>3750</v>
      </c>
      <c r="C20" s="2">
        <f t="shared" ref="C20:N20" si="6">$C$6</f>
        <v>3750</v>
      </c>
      <c r="D20" s="2">
        <f t="shared" si="6"/>
        <v>3750</v>
      </c>
      <c r="E20" s="2">
        <f t="shared" si="6"/>
        <v>3750</v>
      </c>
      <c r="F20" s="2">
        <f t="shared" si="6"/>
        <v>3750</v>
      </c>
      <c r="G20" s="2">
        <f t="shared" si="6"/>
        <v>3750</v>
      </c>
      <c r="H20" s="2">
        <f t="shared" si="6"/>
        <v>3750</v>
      </c>
      <c r="I20" s="28">
        <f t="shared" si="6"/>
        <v>3750</v>
      </c>
      <c r="J20" s="2">
        <f t="shared" si="6"/>
        <v>3750</v>
      </c>
      <c r="K20" s="2">
        <f t="shared" si="6"/>
        <v>3750</v>
      </c>
      <c r="L20" s="2">
        <f t="shared" si="6"/>
        <v>3750</v>
      </c>
      <c r="M20" s="2">
        <f t="shared" si="6"/>
        <v>3750</v>
      </c>
      <c r="N20" s="2">
        <f t="shared" si="6"/>
        <v>3750</v>
      </c>
    </row>
    <row r="21" spans="1:14" x14ac:dyDescent="0.2">
      <c r="A21" s="6" t="s">
        <v>10</v>
      </c>
      <c r="B21" s="3">
        <f>$C$5*B11</f>
        <v>0</v>
      </c>
      <c r="C21" s="3">
        <f t="shared" ref="C21:N21" si="7">$C$5*C11</f>
        <v>200</v>
      </c>
      <c r="D21" s="3">
        <f t="shared" si="7"/>
        <v>400</v>
      </c>
      <c r="E21" s="3">
        <f t="shared" si="7"/>
        <v>600</v>
      </c>
      <c r="F21" s="3">
        <f t="shared" si="7"/>
        <v>800</v>
      </c>
      <c r="G21" s="3">
        <f t="shared" si="7"/>
        <v>1000</v>
      </c>
      <c r="H21" s="3">
        <f t="shared" si="7"/>
        <v>1200</v>
      </c>
      <c r="I21" s="29">
        <f t="shared" si="7"/>
        <v>1400</v>
      </c>
      <c r="J21" s="3">
        <f t="shared" si="7"/>
        <v>1600</v>
      </c>
      <c r="K21" s="3">
        <f t="shared" si="7"/>
        <v>1800</v>
      </c>
      <c r="L21" s="3">
        <f t="shared" si="7"/>
        <v>2000</v>
      </c>
      <c r="M21" s="3">
        <f t="shared" si="7"/>
        <v>2200</v>
      </c>
      <c r="N21" s="3">
        <f t="shared" si="7"/>
        <v>2400</v>
      </c>
    </row>
    <row r="22" spans="1:14" ht="13.5" customHeight="1" x14ac:dyDescent="0.2">
      <c r="A22" s="34" t="s">
        <v>11</v>
      </c>
      <c r="B22" s="35">
        <f>B20+B21</f>
        <v>3750</v>
      </c>
      <c r="C22" s="35">
        <f t="shared" ref="C22:N22" si="8">C20+C21</f>
        <v>3950</v>
      </c>
      <c r="D22" s="35">
        <f t="shared" si="8"/>
        <v>4150</v>
      </c>
      <c r="E22" s="35">
        <f t="shared" si="8"/>
        <v>4350</v>
      </c>
      <c r="F22" s="35">
        <f t="shared" si="8"/>
        <v>4550</v>
      </c>
      <c r="G22" s="35">
        <f t="shared" si="8"/>
        <v>4750</v>
      </c>
      <c r="H22" s="35">
        <f t="shared" si="8"/>
        <v>4950</v>
      </c>
      <c r="I22" s="36">
        <f t="shared" si="8"/>
        <v>5150</v>
      </c>
      <c r="J22" s="35">
        <f t="shared" si="8"/>
        <v>5350</v>
      </c>
      <c r="K22" s="35">
        <f t="shared" si="8"/>
        <v>5550</v>
      </c>
      <c r="L22" s="35">
        <f t="shared" si="8"/>
        <v>5750</v>
      </c>
      <c r="M22" s="35">
        <f t="shared" si="8"/>
        <v>5950</v>
      </c>
      <c r="N22" s="35">
        <f t="shared" si="8"/>
        <v>6150</v>
      </c>
    </row>
    <row r="23" spans="1:14" ht="13.5" thickBot="1" x14ac:dyDescent="0.25">
      <c r="A23" s="26" t="s">
        <v>31</v>
      </c>
      <c r="B23" s="26">
        <f>B19 -B22</f>
        <v>-3750</v>
      </c>
      <c r="C23" s="26">
        <f t="shared" ref="C23:N23" si="9">C19 -C22</f>
        <v>-3000</v>
      </c>
      <c r="D23" s="26">
        <f t="shared" si="9"/>
        <v>-2250</v>
      </c>
      <c r="E23" s="26">
        <f t="shared" si="9"/>
        <v>-1500</v>
      </c>
      <c r="F23" s="26">
        <f t="shared" si="9"/>
        <v>-750</v>
      </c>
      <c r="G23" s="26">
        <f t="shared" si="9"/>
        <v>0</v>
      </c>
      <c r="H23" s="26">
        <f t="shared" si="9"/>
        <v>750</v>
      </c>
      <c r="I23" s="33">
        <f t="shared" si="9"/>
        <v>1500</v>
      </c>
      <c r="J23" s="26">
        <f t="shared" si="9"/>
        <v>2250</v>
      </c>
      <c r="K23" s="26">
        <f t="shared" si="9"/>
        <v>3000</v>
      </c>
      <c r="L23" s="26">
        <f t="shared" si="9"/>
        <v>3750</v>
      </c>
      <c r="M23" s="26">
        <f t="shared" si="9"/>
        <v>4500</v>
      </c>
      <c r="N23" s="26">
        <f t="shared" si="9"/>
        <v>5250</v>
      </c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N22" sqref="N22"/>
    </sheetView>
  </sheetViews>
  <sheetFormatPr defaultRowHeight="12.75" x14ac:dyDescent="0.2"/>
  <cols>
    <col min="1" max="1" width="17.28515625" customWidth="1"/>
    <col min="5" max="5" width="11.7109375" customWidth="1"/>
  </cols>
  <sheetData>
    <row r="1" spans="1:16" x14ac:dyDescent="0.2">
      <c r="A1" s="1" t="s">
        <v>14</v>
      </c>
    </row>
    <row r="2" spans="1:16" x14ac:dyDescent="0.2">
      <c r="E2" s="1" t="s">
        <v>6</v>
      </c>
      <c r="F2">
        <v>120</v>
      </c>
    </row>
    <row r="4" spans="1:16" x14ac:dyDescent="0.2">
      <c r="A4" s="1" t="s">
        <v>9</v>
      </c>
      <c r="B4">
        <v>2000</v>
      </c>
      <c r="E4" s="11" t="s">
        <v>32</v>
      </c>
      <c r="F4" s="12"/>
    </row>
    <row r="5" spans="1:16" x14ac:dyDescent="0.2">
      <c r="A5" s="1" t="s">
        <v>2</v>
      </c>
      <c r="B5">
        <v>20</v>
      </c>
      <c r="E5" s="13" t="s">
        <v>16</v>
      </c>
      <c r="F5" s="13" t="s">
        <v>17</v>
      </c>
      <c r="J5" s="15" t="s">
        <v>34</v>
      </c>
    </row>
    <row r="6" spans="1:16" x14ac:dyDescent="0.2">
      <c r="E6" s="12">
        <v>180</v>
      </c>
      <c r="F6" s="12">
        <v>2</v>
      </c>
      <c r="J6" s="15" t="s">
        <v>35</v>
      </c>
    </row>
    <row r="7" spans="1:16" ht="13.5" thickBot="1" x14ac:dyDescent="0.25"/>
    <row r="8" spans="1:16" x14ac:dyDescent="0.2">
      <c r="A8" s="38" t="s">
        <v>33</v>
      </c>
      <c r="B8" s="45">
        <v>35</v>
      </c>
      <c r="C8" s="45">
        <v>37.5</v>
      </c>
      <c r="D8" s="45">
        <v>40</v>
      </c>
      <c r="E8" s="45">
        <v>42.5</v>
      </c>
      <c r="F8" s="45">
        <v>45</v>
      </c>
      <c r="G8" s="45">
        <v>47.5</v>
      </c>
      <c r="H8" s="45">
        <v>50</v>
      </c>
      <c r="I8" s="45">
        <v>52.5</v>
      </c>
      <c r="J8" s="46">
        <v>55</v>
      </c>
      <c r="K8" s="45">
        <v>57.5</v>
      </c>
      <c r="L8" s="45">
        <v>60</v>
      </c>
      <c r="M8" s="45">
        <v>62.5</v>
      </c>
      <c r="N8" s="45">
        <v>65</v>
      </c>
      <c r="O8" s="45">
        <v>67.5</v>
      </c>
      <c r="P8" s="45">
        <v>70</v>
      </c>
    </row>
    <row r="9" spans="1:16" x14ac:dyDescent="0.2">
      <c r="J9" s="30"/>
    </row>
    <row r="10" spans="1:16" x14ac:dyDescent="0.2">
      <c r="A10" s="9" t="s">
        <v>18</v>
      </c>
      <c r="B10" s="15">
        <f>$E$6-$F$6*B8</f>
        <v>110</v>
      </c>
      <c r="C10" s="15">
        <f t="shared" ref="B10:H10" si="0">$E$6-$F$6*C8</f>
        <v>105</v>
      </c>
      <c r="D10" s="15">
        <f t="shared" si="0"/>
        <v>100</v>
      </c>
      <c r="E10" s="15">
        <f t="shared" si="0"/>
        <v>95</v>
      </c>
      <c r="F10" s="15">
        <f t="shared" si="0"/>
        <v>90</v>
      </c>
      <c r="G10" s="15">
        <f t="shared" si="0"/>
        <v>85</v>
      </c>
      <c r="H10" s="15">
        <f t="shared" si="0"/>
        <v>80</v>
      </c>
      <c r="I10" s="15">
        <f t="shared" ref="I10:L10" si="1">$E$6-$F$6*I8</f>
        <v>75</v>
      </c>
      <c r="J10" s="43">
        <f t="shared" si="1"/>
        <v>70</v>
      </c>
      <c r="K10" s="15">
        <f t="shared" si="1"/>
        <v>65</v>
      </c>
      <c r="L10" s="15">
        <f t="shared" si="1"/>
        <v>60</v>
      </c>
      <c r="M10" s="15">
        <f t="shared" ref="M10:N10" si="2">$E$6-$F$6*M8</f>
        <v>55</v>
      </c>
      <c r="N10" s="15">
        <f t="shared" si="2"/>
        <v>50</v>
      </c>
      <c r="O10" s="15">
        <f t="shared" ref="O10:P10" si="3">$E$6-$F$6*O8</f>
        <v>45</v>
      </c>
      <c r="P10" s="15">
        <f t="shared" si="3"/>
        <v>40</v>
      </c>
    </row>
    <row r="11" spans="1:16" x14ac:dyDescent="0.2">
      <c r="A11" s="1" t="s">
        <v>19</v>
      </c>
      <c r="B11" s="14">
        <f>MIN($F$2,B10)</f>
        <v>110</v>
      </c>
      <c r="C11" s="14">
        <f t="shared" ref="C11:H11" si="4">MIN($F$2,C10)</f>
        <v>105</v>
      </c>
      <c r="D11" s="14">
        <f t="shared" si="4"/>
        <v>100</v>
      </c>
      <c r="E11" s="14">
        <f t="shared" si="4"/>
        <v>95</v>
      </c>
      <c r="F11" s="14">
        <f t="shared" si="4"/>
        <v>90</v>
      </c>
      <c r="G11" s="14">
        <f t="shared" si="4"/>
        <v>85</v>
      </c>
      <c r="H11" s="14">
        <f t="shared" si="4"/>
        <v>80</v>
      </c>
      <c r="I11" s="14">
        <f t="shared" ref="I11:L11" si="5">MIN($F$2,I10)</f>
        <v>75</v>
      </c>
      <c r="J11" s="44">
        <f t="shared" si="5"/>
        <v>70</v>
      </c>
      <c r="K11" s="14">
        <f t="shared" si="5"/>
        <v>65</v>
      </c>
      <c r="L11" s="14">
        <f t="shared" si="5"/>
        <v>60</v>
      </c>
      <c r="M11" s="14">
        <f t="shared" ref="M11:N11" si="6">MIN($F$2,M10)</f>
        <v>55</v>
      </c>
      <c r="N11" s="14">
        <f t="shared" si="6"/>
        <v>50</v>
      </c>
      <c r="O11" s="14">
        <f t="shared" ref="O11:P11" si="7">MIN($F$2,O10)</f>
        <v>45</v>
      </c>
      <c r="P11" s="14">
        <f t="shared" si="7"/>
        <v>40</v>
      </c>
    </row>
    <row r="12" spans="1:16" x14ac:dyDescent="0.2">
      <c r="J12" s="30"/>
    </row>
    <row r="13" spans="1:16" x14ac:dyDescent="0.2">
      <c r="A13" s="18" t="s">
        <v>8</v>
      </c>
      <c r="B13" s="19">
        <f>B11*B8</f>
        <v>3850</v>
      </c>
      <c r="C13" s="19">
        <f t="shared" ref="C13:H13" si="8">C11*C8</f>
        <v>3937.5</v>
      </c>
      <c r="D13" s="19">
        <f t="shared" si="8"/>
        <v>4000</v>
      </c>
      <c r="E13" s="19">
        <f t="shared" si="8"/>
        <v>4037.5</v>
      </c>
      <c r="F13" s="19">
        <f t="shared" si="8"/>
        <v>4050</v>
      </c>
      <c r="G13" s="19">
        <f t="shared" si="8"/>
        <v>4037.5</v>
      </c>
      <c r="H13" s="19">
        <f t="shared" si="8"/>
        <v>4000</v>
      </c>
      <c r="I13" s="19">
        <f t="shared" ref="I13:L13" si="9">I11*I8</f>
        <v>3937.5</v>
      </c>
      <c r="J13" s="31">
        <f t="shared" si="9"/>
        <v>3850</v>
      </c>
      <c r="K13" s="19">
        <f t="shared" si="9"/>
        <v>3737.5</v>
      </c>
      <c r="L13" s="19">
        <f t="shared" si="9"/>
        <v>3600</v>
      </c>
      <c r="M13" s="19">
        <f t="shared" ref="M13:N13" si="10">M11*M8</f>
        <v>3437.5</v>
      </c>
      <c r="N13" s="19">
        <f t="shared" si="10"/>
        <v>3250</v>
      </c>
      <c r="O13" s="19">
        <f t="shared" ref="O13:P13" si="11">O11*O8</f>
        <v>3037.5</v>
      </c>
      <c r="P13" s="19">
        <f t="shared" si="11"/>
        <v>2800</v>
      </c>
    </row>
    <row r="14" spans="1:16" x14ac:dyDescent="0.2">
      <c r="A14" s="5" t="s">
        <v>9</v>
      </c>
      <c r="B14" s="2">
        <f>$B$4</f>
        <v>2000</v>
      </c>
      <c r="C14" s="2">
        <f t="shared" ref="C14:P14" si="12">$B$4</f>
        <v>2000</v>
      </c>
      <c r="D14" s="2">
        <f t="shared" si="12"/>
        <v>2000</v>
      </c>
      <c r="E14" s="2">
        <f t="shared" si="12"/>
        <v>2000</v>
      </c>
      <c r="F14" s="2">
        <f t="shared" si="12"/>
        <v>2000</v>
      </c>
      <c r="G14" s="2">
        <f t="shared" si="12"/>
        <v>2000</v>
      </c>
      <c r="H14" s="2">
        <f t="shared" si="12"/>
        <v>2000</v>
      </c>
      <c r="I14" s="2">
        <f t="shared" si="12"/>
        <v>2000</v>
      </c>
      <c r="J14" s="28">
        <f t="shared" si="12"/>
        <v>2000</v>
      </c>
      <c r="K14" s="2">
        <f t="shared" si="12"/>
        <v>2000</v>
      </c>
      <c r="L14" s="2">
        <f t="shared" si="12"/>
        <v>2000</v>
      </c>
      <c r="M14" s="2">
        <f t="shared" si="12"/>
        <v>2000</v>
      </c>
      <c r="N14" s="2">
        <f t="shared" si="12"/>
        <v>2000</v>
      </c>
      <c r="O14" s="2">
        <f t="shared" si="12"/>
        <v>2000</v>
      </c>
      <c r="P14" s="2">
        <f t="shared" si="12"/>
        <v>2000</v>
      </c>
    </row>
    <row r="15" spans="1:16" x14ac:dyDescent="0.2">
      <c r="A15" s="6" t="s">
        <v>10</v>
      </c>
      <c r="B15" s="3">
        <f>B11*$B$5</f>
        <v>2200</v>
      </c>
      <c r="C15" s="3">
        <f t="shared" ref="C15:H15" si="13">C11*$B$5</f>
        <v>2100</v>
      </c>
      <c r="D15" s="3">
        <f t="shared" si="13"/>
        <v>2000</v>
      </c>
      <c r="E15" s="3">
        <f t="shared" si="13"/>
        <v>1900</v>
      </c>
      <c r="F15" s="3">
        <f t="shared" si="13"/>
        <v>1800</v>
      </c>
      <c r="G15" s="3">
        <f t="shared" si="13"/>
        <v>1700</v>
      </c>
      <c r="H15" s="3">
        <f t="shared" si="13"/>
        <v>1600</v>
      </c>
      <c r="I15" s="3">
        <f t="shared" ref="I15:L15" si="14">I11*$B$5</f>
        <v>1500</v>
      </c>
      <c r="J15" s="29">
        <f t="shared" si="14"/>
        <v>1400</v>
      </c>
      <c r="K15" s="3">
        <f t="shared" si="14"/>
        <v>1300</v>
      </c>
      <c r="L15" s="3">
        <f t="shared" si="14"/>
        <v>1200</v>
      </c>
      <c r="M15" s="3">
        <f t="shared" ref="M15:N15" si="15">M11*$B$5</f>
        <v>1100</v>
      </c>
      <c r="N15" s="3">
        <f t="shared" si="15"/>
        <v>1000</v>
      </c>
      <c r="O15" s="3">
        <f t="shared" ref="O15:P15" si="16">O11*$B$5</f>
        <v>900</v>
      </c>
      <c r="P15" s="3">
        <f t="shared" si="16"/>
        <v>800</v>
      </c>
    </row>
    <row r="16" spans="1:16" x14ac:dyDescent="0.2">
      <c r="A16" s="47" t="s">
        <v>11</v>
      </c>
      <c r="B16" s="48">
        <f>B14+B15</f>
        <v>4200</v>
      </c>
      <c r="C16" s="48">
        <f t="shared" ref="C16:H16" si="17">C14+C15</f>
        <v>4100</v>
      </c>
      <c r="D16" s="48">
        <f t="shared" si="17"/>
        <v>4000</v>
      </c>
      <c r="E16" s="48">
        <f t="shared" si="17"/>
        <v>3900</v>
      </c>
      <c r="F16" s="48">
        <f t="shared" si="17"/>
        <v>3800</v>
      </c>
      <c r="G16" s="48">
        <f t="shared" si="17"/>
        <v>3700</v>
      </c>
      <c r="H16" s="48">
        <f t="shared" si="17"/>
        <v>3600</v>
      </c>
      <c r="I16" s="48">
        <f t="shared" ref="I16:L16" si="18">I14+I15</f>
        <v>3500</v>
      </c>
      <c r="J16" s="49">
        <f t="shared" si="18"/>
        <v>3400</v>
      </c>
      <c r="K16" s="48">
        <f t="shared" si="18"/>
        <v>3300</v>
      </c>
      <c r="L16" s="48">
        <f t="shared" si="18"/>
        <v>3200</v>
      </c>
      <c r="M16" s="48">
        <f t="shared" ref="M16:N16" si="19">M14+M15</f>
        <v>3100</v>
      </c>
      <c r="N16" s="48">
        <f t="shared" si="19"/>
        <v>3000</v>
      </c>
      <c r="O16" s="48">
        <f t="shared" ref="O16:P16" si="20">O14+O15</f>
        <v>2900</v>
      </c>
      <c r="P16" s="48">
        <f t="shared" si="20"/>
        <v>2800</v>
      </c>
    </row>
    <row r="17" spans="1:16" ht="13.5" thickBot="1" x14ac:dyDescent="0.25">
      <c r="A17" s="26" t="s">
        <v>12</v>
      </c>
      <c r="B17" s="26">
        <f>B13-B16</f>
        <v>-350</v>
      </c>
      <c r="C17" s="26">
        <f t="shared" ref="C17:H17" si="21">C13-C16</f>
        <v>-162.5</v>
      </c>
      <c r="D17" s="26">
        <f t="shared" si="21"/>
        <v>0</v>
      </c>
      <c r="E17" s="26">
        <f t="shared" si="21"/>
        <v>137.5</v>
      </c>
      <c r="F17" s="26">
        <f t="shared" si="21"/>
        <v>250</v>
      </c>
      <c r="G17" s="26">
        <f t="shared" si="21"/>
        <v>337.5</v>
      </c>
      <c r="H17" s="26">
        <f t="shared" si="21"/>
        <v>400</v>
      </c>
      <c r="I17" s="26">
        <f t="shared" ref="I17:L17" si="22">I13-I16</f>
        <v>437.5</v>
      </c>
      <c r="J17" s="33">
        <f t="shared" si="22"/>
        <v>450</v>
      </c>
      <c r="K17" s="26">
        <f t="shared" si="22"/>
        <v>437.5</v>
      </c>
      <c r="L17" s="26">
        <f t="shared" si="22"/>
        <v>400</v>
      </c>
      <c r="M17" s="26">
        <f t="shared" ref="M17:N17" si="23">M13-M16</f>
        <v>337.5</v>
      </c>
      <c r="N17" s="26">
        <f t="shared" si="23"/>
        <v>250</v>
      </c>
      <c r="O17" s="26">
        <f t="shared" ref="O17:P17" si="24">O13-O16</f>
        <v>137.5</v>
      </c>
      <c r="P17" s="26">
        <f t="shared" si="24"/>
        <v>0</v>
      </c>
    </row>
  </sheetData>
  <pageMargins left="0.75" right="0.75" top="1" bottom="1" header="0.5" footer="0.5"/>
  <pageSetup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C34" sqref="C34"/>
    </sheetView>
  </sheetViews>
  <sheetFormatPr defaultRowHeight="12.75" x14ac:dyDescent="0.2"/>
  <cols>
    <col min="1" max="1" width="17.85546875" customWidth="1"/>
    <col min="5" max="5" width="8.85546875" customWidth="1"/>
  </cols>
  <sheetData>
    <row r="1" spans="1:6" x14ac:dyDescent="0.2">
      <c r="A1" s="1" t="s">
        <v>14</v>
      </c>
      <c r="E1" s="1" t="s">
        <v>20</v>
      </c>
    </row>
    <row r="2" spans="1:6" x14ac:dyDescent="0.2">
      <c r="E2" s="1" t="s">
        <v>7</v>
      </c>
      <c r="F2" s="4">
        <v>120</v>
      </c>
    </row>
    <row r="3" spans="1:6" ht="13.5" thickBot="1" x14ac:dyDescent="0.25"/>
    <row r="4" spans="1:6" x14ac:dyDescent="0.2">
      <c r="A4" s="54" t="s">
        <v>9</v>
      </c>
      <c r="B4" s="55">
        <v>2000</v>
      </c>
      <c r="E4" s="11" t="s">
        <v>15</v>
      </c>
      <c r="F4" s="12"/>
    </row>
    <row r="5" spans="1:6" x14ac:dyDescent="0.2">
      <c r="A5" s="56" t="s">
        <v>2</v>
      </c>
      <c r="B5" s="57">
        <v>20</v>
      </c>
      <c r="E5" s="13" t="s">
        <v>16</v>
      </c>
      <c r="F5" s="13" t="s">
        <v>17</v>
      </c>
    </row>
    <row r="6" spans="1:6" x14ac:dyDescent="0.2">
      <c r="A6" s="58"/>
      <c r="B6" s="59"/>
      <c r="E6" s="12">
        <v>180</v>
      </c>
      <c r="F6" s="12">
        <v>2</v>
      </c>
    </row>
    <row r="7" spans="1:6" x14ac:dyDescent="0.2">
      <c r="A7" s="58"/>
      <c r="B7" s="59"/>
    </row>
    <row r="8" spans="1:6" x14ac:dyDescent="0.2">
      <c r="A8" s="60" t="s">
        <v>1</v>
      </c>
      <c r="B8" s="61">
        <v>0</v>
      </c>
    </row>
    <row r="9" spans="1:6" x14ac:dyDescent="0.2">
      <c r="A9" s="58"/>
      <c r="B9" s="59"/>
    </row>
    <row r="10" spans="1:6" x14ac:dyDescent="0.2">
      <c r="A10" s="62" t="s">
        <v>18</v>
      </c>
      <c r="B10" s="63">
        <f>$E$6-$F$6*B8</f>
        <v>180</v>
      </c>
      <c r="E10" t="s">
        <v>21</v>
      </c>
    </row>
    <row r="11" spans="1:6" x14ac:dyDescent="0.2">
      <c r="A11" s="64" t="s">
        <v>19</v>
      </c>
      <c r="B11" s="65">
        <f>MIN($F$2,B10)</f>
        <v>120</v>
      </c>
      <c r="E11" s="15" t="s">
        <v>37</v>
      </c>
    </row>
    <row r="12" spans="1:6" x14ac:dyDescent="0.2">
      <c r="A12" s="58"/>
      <c r="B12" s="59"/>
      <c r="E12" s="15" t="s">
        <v>38</v>
      </c>
    </row>
    <row r="13" spans="1:6" x14ac:dyDescent="0.2">
      <c r="A13" s="66" t="s">
        <v>8</v>
      </c>
      <c r="B13" s="67">
        <f>B11*B8</f>
        <v>0</v>
      </c>
      <c r="E13" t="s">
        <v>22</v>
      </c>
    </row>
    <row r="14" spans="1:6" x14ac:dyDescent="0.2">
      <c r="A14" s="68" t="s">
        <v>9</v>
      </c>
      <c r="B14" s="69">
        <f>$B$4</f>
        <v>2000</v>
      </c>
    </row>
    <row r="15" spans="1:6" x14ac:dyDescent="0.2">
      <c r="A15" s="70" t="s">
        <v>10</v>
      </c>
      <c r="B15" s="71">
        <f>B11*$B$5</f>
        <v>2400</v>
      </c>
      <c r="F15" s="1" t="s">
        <v>23</v>
      </c>
    </row>
    <row r="16" spans="1:6" x14ac:dyDescent="0.2">
      <c r="A16" s="72" t="s">
        <v>11</v>
      </c>
      <c r="B16" s="73">
        <f>B14+B15</f>
        <v>4400</v>
      </c>
    </row>
    <row r="17" spans="1:10" ht="13.5" thickBot="1" x14ac:dyDescent="0.25">
      <c r="A17" s="74" t="s">
        <v>12</v>
      </c>
      <c r="B17" s="75">
        <f>B13-B16</f>
        <v>-4400</v>
      </c>
      <c r="C17" s="50">
        <v>40</v>
      </c>
      <c r="D17" s="50">
        <v>45</v>
      </c>
      <c r="E17" s="50">
        <v>50</v>
      </c>
      <c r="F17" s="50">
        <v>55</v>
      </c>
      <c r="G17" s="50">
        <v>60</v>
      </c>
      <c r="H17" s="50">
        <v>65</v>
      </c>
      <c r="I17" s="50">
        <v>70</v>
      </c>
    </row>
    <row r="18" spans="1:10" x14ac:dyDescent="0.2">
      <c r="B18" s="51">
        <v>17</v>
      </c>
      <c r="C18">
        <f t="dataTable" ref="C18:I24" dt2D="1" dtr="0" r1="B8" r2="B5"/>
        <v>300</v>
      </c>
      <c r="D18">
        <v>520</v>
      </c>
      <c r="E18">
        <v>640</v>
      </c>
      <c r="F18">
        <v>660</v>
      </c>
      <c r="G18">
        <v>580</v>
      </c>
      <c r="H18">
        <v>400</v>
      </c>
      <c r="I18">
        <v>120</v>
      </c>
    </row>
    <row r="19" spans="1:10" x14ac:dyDescent="0.2">
      <c r="B19" s="51">
        <v>18</v>
      </c>
      <c r="C19">
        <v>200</v>
      </c>
      <c r="D19">
        <v>430</v>
      </c>
      <c r="E19">
        <v>560</v>
      </c>
      <c r="F19">
        <v>590</v>
      </c>
      <c r="G19">
        <v>520</v>
      </c>
      <c r="H19">
        <v>350</v>
      </c>
      <c r="I19">
        <v>80</v>
      </c>
    </row>
    <row r="20" spans="1:10" x14ac:dyDescent="0.2">
      <c r="A20" s="1"/>
      <c r="B20" s="51">
        <v>19</v>
      </c>
      <c r="C20">
        <v>100</v>
      </c>
      <c r="D20">
        <v>340</v>
      </c>
      <c r="E20">
        <v>480</v>
      </c>
      <c r="F20">
        <v>520</v>
      </c>
      <c r="G20">
        <v>460</v>
      </c>
      <c r="H20">
        <v>300</v>
      </c>
      <c r="I20">
        <v>40</v>
      </c>
    </row>
    <row r="21" spans="1:10" x14ac:dyDescent="0.2">
      <c r="A21" s="1" t="s">
        <v>24</v>
      </c>
      <c r="B21" s="53">
        <v>20</v>
      </c>
      <c r="C21" s="52">
        <v>0</v>
      </c>
      <c r="D21" s="52">
        <v>250</v>
      </c>
      <c r="E21" s="52">
        <v>400</v>
      </c>
      <c r="F21" s="52">
        <v>450</v>
      </c>
      <c r="G21" s="52">
        <v>400</v>
      </c>
      <c r="H21" s="52">
        <v>250</v>
      </c>
      <c r="I21" s="52">
        <v>0</v>
      </c>
      <c r="J21" t="s">
        <v>25</v>
      </c>
    </row>
    <row r="22" spans="1:10" x14ac:dyDescent="0.2">
      <c r="B22" s="51">
        <v>21</v>
      </c>
      <c r="C22">
        <v>-100</v>
      </c>
      <c r="D22">
        <v>160</v>
      </c>
      <c r="E22">
        <v>320</v>
      </c>
      <c r="F22">
        <v>380</v>
      </c>
      <c r="G22">
        <v>340</v>
      </c>
      <c r="H22">
        <v>200</v>
      </c>
      <c r="I22">
        <v>-40</v>
      </c>
      <c r="J22" s="15" t="s">
        <v>36</v>
      </c>
    </row>
    <row r="23" spans="1:10" x14ac:dyDescent="0.2">
      <c r="B23" s="51">
        <v>22</v>
      </c>
      <c r="C23">
        <v>-200</v>
      </c>
      <c r="D23">
        <v>70</v>
      </c>
      <c r="E23">
        <v>240</v>
      </c>
      <c r="F23">
        <v>310</v>
      </c>
      <c r="G23">
        <v>280</v>
      </c>
      <c r="H23">
        <v>150</v>
      </c>
      <c r="I23">
        <v>-80</v>
      </c>
    </row>
    <row r="24" spans="1:10" x14ac:dyDescent="0.2">
      <c r="B24" s="51">
        <v>23</v>
      </c>
      <c r="C24">
        <v>-300</v>
      </c>
      <c r="D24">
        <v>-20</v>
      </c>
      <c r="E24">
        <v>160</v>
      </c>
      <c r="F24">
        <v>240</v>
      </c>
      <c r="G24">
        <v>220</v>
      </c>
      <c r="H24">
        <v>100</v>
      </c>
      <c r="I24">
        <v>-120</v>
      </c>
    </row>
    <row r="26" spans="1:10" x14ac:dyDescent="0.2">
      <c r="A26" s="1"/>
    </row>
    <row r="28" spans="1:10" x14ac:dyDescent="0.2">
      <c r="A28" s="7"/>
      <c r="B28" s="7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Breakeven</vt:lpstr>
      <vt:lpstr>Crossover</vt:lpstr>
      <vt:lpstr>Pricing</vt:lpstr>
      <vt:lpstr>Pricing-Sensitivity</vt:lpstr>
    </vt:vector>
  </TitlesOfParts>
  <Company>GSU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acstas</dc:creator>
  <cp:lastModifiedBy>Satish</cp:lastModifiedBy>
  <dcterms:created xsi:type="dcterms:W3CDTF">1999-01-19T21:46:39Z</dcterms:created>
  <dcterms:modified xsi:type="dcterms:W3CDTF">2013-01-26T00:34:45Z</dcterms:modified>
</cp:coreProperties>
</file>