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 activeTab="5"/>
  </bookViews>
  <sheets>
    <sheet name="A2-1" sheetId="1" r:id="rId1"/>
    <sheet name="A2-2" sheetId="2" r:id="rId2"/>
    <sheet name="A2-3" sheetId="3" r:id="rId3"/>
    <sheet name="A2-4" sheetId="5" r:id="rId4"/>
    <sheet name="Sensitivity A2-4" sheetId="6" r:id="rId5"/>
    <sheet name="Shortest Route" sheetId="4" r:id="rId6"/>
  </sheets>
  <definedNames>
    <definedName name="solver_adj" localSheetId="0" hidden="1">'A2-1'!$B$5:$E$5</definedName>
    <definedName name="solver_adj" localSheetId="1" hidden="1">'A2-2'!$C$7:$D$7</definedName>
    <definedName name="solver_adj" localSheetId="2" hidden="1">'A2-3'!$B$5:$G$5</definedName>
    <definedName name="solver_adj" localSheetId="3" hidden="1">'A2-4'!$B$18:$J$18</definedName>
    <definedName name="solver_adj" localSheetId="5" hidden="1">'Shortest Route'!$B$5:$H$5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drv" localSheetId="3" hidden="1">1</definedName>
    <definedName name="solver_drv" localSheetId="5" hidden="1">1</definedName>
    <definedName name="solver_eng" localSheetId="0" hidden="1">1</definedName>
    <definedName name="solver_eng" localSheetId="1" hidden="1">1</definedName>
    <definedName name="solver_eng" localSheetId="2" hidden="1">2</definedName>
    <definedName name="solver_eng" localSheetId="3" hidden="1">2</definedName>
    <definedName name="solver_eng" localSheetId="5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lhs1" localSheetId="0" hidden="1">'A2-1'!$B$10</definedName>
    <definedName name="solver_lhs1" localSheetId="1" hidden="1">'A2-2'!$C$7:$D$7</definedName>
    <definedName name="solver_lhs1" localSheetId="2" hidden="1">'A2-3'!$B$10</definedName>
    <definedName name="solver_lhs1" localSheetId="3" hidden="1">'A2-4'!$B$21</definedName>
    <definedName name="solver_lhs1" localSheetId="5" hidden="1">'Shortest Route'!$B$10</definedName>
    <definedName name="solver_lhs2" localSheetId="0" hidden="1">'A2-1'!$B$7</definedName>
    <definedName name="solver_lhs2" localSheetId="1" hidden="1">'A2-2'!$E$10</definedName>
    <definedName name="solver_lhs2" localSheetId="2" hidden="1">'A2-3'!$B$11</definedName>
    <definedName name="solver_lhs2" localSheetId="3" hidden="1">'A2-4'!$B$22</definedName>
    <definedName name="solver_lhs2" localSheetId="5" hidden="1">'Shortest Route'!$B$11</definedName>
    <definedName name="solver_lhs3" localSheetId="0" hidden="1">'A2-1'!$B$8</definedName>
    <definedName name="solver_lhs3" localSheetId="1" hidden="1">'A2-2'!$E$9</definedName>
    <definedName name="solver_lhs3" localSheetId="2" hidden="1">'A2-3'!$B$12</definedName>
    <definedName name="solver_lhs3" localSheetId="3" hidden="1">'A2-4'!$B$23</definedName>
    <definedName name="solver_lhs3" localSheetId="5" hidden="1">'Shortest Route'!$B$12</definedName>
    <definedName name="solver_lhs4" localSheetId="0" hidden="1">'A2-1'!$B$9</definedName>
    <definedName name="solver_lhs4" localSheetId="2" hidden="1">'A2-3'!$B$13</definedName>
    <definedName name="solver_lhs4" localSheetId="3" hidden="1">'A2-4'!$B$26</definedName>
    <definedName name="solver_lhs4" localSheetId="5" hidden="1">'Shortest Route'!$B$13</definedName>
    <definedName name="solver_lhs5" localSheetId="2" hidden="1">'A2-3'!$B$8</definedName>
    <definedName name="solver_lhs5" localSheetId="3" hidden="1">'A2-4'!$B$27</definedName>
    <definedName name="solver_lhs5" localSheetId="5" hidden="1">'Shortest Route'!$B$5:$H$5</definedName>
    <definedName name="solver_lhs6" localSheetId="2" hidden="1">'A2-3'!$B$9</definedName>
    <definedName name="solver_lhs6" localSheetId="3" hidden="1">'A2-4'!$B$28</definedName>
    <definedName name="solver_lhs6" localSheetId="5" hidden="1">'Shortest Route'!$B$9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um" localSheetId="0" hidden="1">4</definedName>
    <definedName name="solver_num" localSheetId="1" hidden="1">3</definedName>
    <definedName name="solver_num" localSheetId="2" hidden="1">6</definedName>
    <definedName name="solver_num" localSheetId="3" hidden="1">6</definedName>
    <definedName name="solver_num" localSheetId="5" hidden="1">6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opt" localSheetId="0" hidden="1">'A2-1'!$G$2</definedName>
    <definedName name="solver_opt" localSheetId="1" hidden="1">'A2-2'!$E$4</definedName>
    <definedName name="solver_opt" localSheetId="2" hidden="1">'A2-3'!$I$5</definedName>
    <definedName name="solver_opt" localSheetId="3" hidden="1">'A2-4'!$L$16</definedName>
    <definedName name="solver_opt" localSheetId="5" hidden="1">'Shortest Route'!$I$2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bv" localSheetId="3" hidden="1">1</definedName>
    <definedName name="solver_rbv" localSheetId="5" hidden="1">1</definedName>
    <definedName name="solver_rel1" localSheetId="0" hidden="1">1</definedName>
    <definedName name="solver_rel1" localSheetId="1" hidden="1">4</definedName>
    <definedName name="solver_rel1" localSheetId="2" hidden="1">3</definedName>
    <definedName name="solver_rel1" localSheetId="3" hidden="1">2</definedName>
    <definedName name="solver_rel1" localSheetId="5" hidden="1">2</definedName>
    <definedName name="solver_rel2" localSheetId="0" hidden="1">1</definedName>
    <definedName name="solver_rel2" localSheetId="1" hidden="1">3</definedName>
    <definedName name="solver_rel2" localSheetId="2" hidden="1">3</definedName>
    <definedName name="solver_rel2" localSheetId="3" hidden="1">2</definedName>
    <definedName name="solver_rel2" localSheetId="5" hidden="1">2</definedName>
    <definedName name="solver_rel3" localSheetId="0" hidden="1">1</definedName>
    <definedName name="solver_rel3" localSheetId="1" hidden="1">3</definedName>
    <definedName name="solver_rel3" localSheetId="2" hidden="1">3</definedName>
    <definedName name="solver_rel3" localSheetId="3" hidden="1">2</definedName>
    <definedName name="solver_rel3" localSheetId="5" hidden="1">2</definedName>
    <definedName name="solver_rel4" localSheetId="0" hidden="1">1</definedName>
    <definedName name="solver_rel4" localSheetId="2" hidden="1">3</definedName>
    <definedName name="solver_rel4" localSheetId="3" hidden="1">1</definedName>
    <definedName name="solver_rel4" localSheetId="5" hidden="1">2</definedName>
    <definedName name="solver_rel5" localSheetId="2" hidden="1">3</definedName>
    <definedName name="solver_rel5" localSheetId="3" hidden="1">1</definedName>
    <definedName name="solver_rel5" localSheetId="5" hidden="1">1</definedName>
    <definedName name="solver_rel6" localSheetId="2" hidden="1">3</definedName>
    <definedName name="solver_rel6" localSheetId="3" hidden="1">1</definedName>
    <definedName name="solver_rel6" localSheetId="5" hidden="1">2</definedName>
    <definedName name="solver_rhs1" localSheetId="0" hidden="1">'A2-1'!$C$10</definedName>
    <definedName name="solver_rhs1" localSheetId="1" hidden="1">integer</definedName>
    <definedName name="solver_rhs1" localSheetId="2" hidden="1">'A2-3'!$C$10</definedName>
    <definedName name="solver_rhs1" localSheetId="3" hidden="1">'A2-4'!$C$21</definedName>
    <definedName name="solver_rhs1" localSheetId="5" hidden="1">'Shortest Route'!$C$10</definedName>
    <definedName name="solver_rhs2" localSheetId="0" hidden="1">'A2-1'!$C$7</definedName>
    <definedName name="solver_rhs2" localSheetId="1" hidden="1">'A2-2'!$F$10</definedName>
    <definedName name="solver_rhs2" localSheetId="2" hidden="1">'A2-3'!$C$11</definedName>
    <definedName name="solver_rhs2" localSheetId="3" hidden="1">'A2-4'!$C$22</definedName>
    <definedName name="solver_rhs2" localSheetId="5" hidden="1">'Shortest Route'!$C$11</definedName>
    <definedName name="solver_rhs3" localSheetId="0" hidden="1">'A2-1'!$C$8</definedName>
    <definedName name="solver_rhs3" localSheetId="1" hidden="1">'A2-2'!$F$9</definedName>
    <definedName name="solver_rhs3" localSheetId="2" hidden="1">'A2-3'!$C$12</definedName>
    <definedName name="solver_rhs3" localSheetId="3" hidden="1">'A2-4'!$C$23</definedName>
    <definedName name="solver_rhs3" localSheetId="5" hidden="1">'Shortest Route'!$C$12</definedName>
    <definedName name="solver_rhs4" localSheetId="0" hidden="1">'A2-1'!$C$9</definedName>
    <definedName name="solver_rhs4" localSheetId="2" hidden="1">'A2-3'!$C$13</definedName>
    <definedName name="solver_rhs4" localSheetId="3" hidden="1">'A2-4'!$C$26</definedName>
    <definedName name="solver_rhs4" localSheetId="5" hidden="1">'Shortest Route'!$C$13</definedName>
    <definedName name="solver_rhs5" localSheetId="2" hidden="1">'A2-3'!$C$8</definedName>
    <definedName name="solver_rhs5" localSheetId="3" hidden="1">'A2-4'!$C$27</definedName>
    <definedName name="solver_rhs5" localSheetId="5" hidden="1">1</definedName>
    <definedName name="solver_rhs6" localSheetId="2" hidden="1">'A2-3'!$C$9</definedName>
    <definedName name="solver_rhs6" localSheetId="3" hidden="1">'A2-4'!$C$28</definedName>
    <definedName name="solver_rhs6" localSheetId="5" hidden="1">'Shortest Route'!$C$9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cl" localSheetId="3" hidden="1">1</definedName>
    <definedName name="solver_scl" localSheetId="5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yp" localSheetId="0" hidden="1">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5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5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5" hidden="1">3</definedName>
  </definedNames>
  <calcPr calcId="145621"/>
</workbook>
</file>

<file path=xl/calcChain.xml><?xml version="1.0" encoding="utf-8"?>
<calcChain xmlns="http://schemas.openxmlformats.org/spreadsheetml/2006/main">
  <c r="B28" i="5" l="1"/>
  <c r="B27" i="5"/>
  <c r="B26" i="5"/>
  <c r="B23" i="5"/>
  <c r="B22" i="5"/>
  <c r="B21" i="5"/>
  <c r="L16" i="5"/>
  <c r="B13" i="4" l="1"/>
  <c r="B12" i="4"/>
  <c r="B11" i="4"/>
  <c r="B10" i="4"/>
  <c r="B9" i="4"/>
  <c r="I2" i="4"/>
  <c r="B13" i="3"/>
  <c r="B12" i="3"/>
  <c r="B11" i="3"/>
  <c r="B10" i="3"/>
  <c r="B9" i="3"/>
  <c r="B8" i="3"/>
  <c r="I5" i="3"/>
  <c r="E10" i="2"/>
  <c r="E9" i="2"/>
  <c r="E4" i="2"/>
  <c r="B9" i="1"/>
  <c r="C8" i="1"/>
  <c r="B8" i="1"/>
  <c r="C7" i="1"/>
  <c r="B7" i="1"/>
  <c r="G2" i="1"/>
  <c r="G5" i="1"/>
  <c r="B10" i="1" s="1"/>
  <c r="C9" i="1" l="1"/>
</calcChain>
</file>

<file path=xl/sharedStrings.xml><?xml version="1.0" encoding="utf-8"?>
<sst xmlns="http://schemas.openxmlformats.org/spreadsheetml/2006/main" count="151" uniqueCount="121">
  <si>
    <t>X1</t>
  </si>
  <si>
    <t>X2</t>
  </si>
  <si>
    <t>X3</t>
  </si>
  <si>
    <t>X4</t>
  </si>
  <si>
    <t>Invested</t>
  </si>
  <si>
    <t>Total</t>
  </si>
  <si>
    <t>Returns</t>
  </si>
  <si>
    <t>Total Return</t>
  </si>
  <si>
    <t>a</t>
  </si>
  <si>
    <t>b</t>
  </si>
  <si>
    <t>c</t>
  </si>
  <si>
    <t>d</t>
  </si>
  <si>
    <t>&lt;=</t>
  </si>
  <si>
    <t>Cost</t>
  </si>
  <si>
    <t>Total Cost</t>
  </si>
  <si>
    <t>Nutrient1</t>
  </si>
  <si>
    <t>Nutrient2</t>
  </si>
  <si>
    <t>Provided</t>
  </si>
  <si>
    <t>Needed</t>
  </si>
  <si>
    <t>X5</t>
  </si>
  <si>
    <t>X6</t>
  </si>
  <si>
    <t>Week1</t>
  </si>
  <si>
    <t>Week2</t>
  </si>
  <si>
    <t>Week3</t>
  </si>
  <si>
    <t>Week4</t>
  </si>
  <si>
    <t>Week5</t>
  </si>
  <si>
    <t>Week6</t>
  </si>
  <si>
    <t>Required</t>
  </si>
  <si>
    <t>Available</t>
  </si>
  <si>
    <t>X12</t>
  </si>
  <si>
    <t>X13</t>
  </si>
  <si>
    <t>X24</t>
  </si>
  <si>
    <t>X23</t>
  </si>
  <si>
    <t>X34</t>
  </si>
  <si>
    <t>X35</t>
  </si>
  <si>
    <t>X45</t>
  </si>
  <si>
    <t>Distance</t>
  </si>
  <si>
    <t>Path Used</t>
  </si>
  <si>
    <t>1=yes, 0=no</t>
  </si>
  <si>
    <t>Constraints</t>
  </si>
  <si>
    <t>Node</t>
  </si>
  <si>
    <t>All paths</t>
  </si>
  <si>
    <t>Max</t>
  </si>
  <si>
    <t>Warehouse 1</t>
  </si>
  <si>
    <t>Warehouse 2</t>
  </si>
  <si>
    <t>Supply</t>
  </si>
  <si>
    <t>Factory A</t>
  </si>
  <si>
    <t>Factory B</t>
  </si>
  <si>
    <t>Demand</t>
  </si>
  <si>
    <t>Source</t>
  </si>
  <si>
    <t>Factory C</t>
  </si>
  <si>
    <t>This is a dummy factory</t>
  </si>
  <si>
    <t>XA1</t>
  </si>
  <si>
    <t>XA2</t>
  </si>
  <si>
    <t>XA3</t>
  </si>
  <si>
    <t>XB1</t>
  </si>
  <si>
    <t>XB2</t>
  </si>
  <si>
    <t>XB3</t>
  </si>
  <si>
    <t>XC1</t>
  </si>
  <si>
    <t>XC2</t>
  </si>
  <si>
    <t>XC3</t>
  </si>
  <si>
    <t>W 1</t>
  </si>
  <si>
    <t>W 2</t>
  </si>
  <si>
    <t>W 3</t>
  </si>
  <si>
    <t>Shipping costs</t>
  </si>
  <si>
    <t>Warehouse 3</t>
  </si>
  <si>
    <t>Demand constraints</t>
  </si>
  <si>
    <t>Supply Constraints</t>
  </si>
  <si>
    <t>Shipped</t>
  </si>
  <si>
    <t xml:space="preserve">Units shipped </t>
  </si>
  <si>
    <t>Microsoft Excel 14.0 Sensitivity Report</t>
  </si>
  <si>
    <t>Worksheet: [Assign 2 Excel solutions.xlsx]A2-4</t>
  </si>
  <si>
    <t>Report Created: 10/22/2014 6:25:15 PM</t>
  </si>
  <si>
    <t>Variable Cells</t>
  </si>
  <si>
    <t>Cell</t>
  </si>
  <si>
    <t>Name</t>
  </si>
  <si>
    <t>Final</t>
  </si>
  <si>
    <t>Value</t>
  </si>
  <si>
    <t>Reduced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</si>
  <si>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</si>
  <si>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</si>
  <si>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</si>
  <si>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</si>
  <si>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</si>
  <si>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</si>
  <si>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</si>
  <si>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</si>
  <si>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</si>
  <si>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$B$18</t>
  </si>
  <si>
    <t>Units shipped  XA1</t>
  </si>
  <si>
    <t>$C$18</t>
  </si>
  <si>
    <t>Units shipped  XA2</t>
  </si>
  <si>
    <t>$D$18</t>
  </si>
  <si>
    <t>Units shipped  XA3</t>
  </si>
  <si>
    <t>$E$18</t>
  </si>
  <si>
    <t>Units shipped  XB1</t>
  </si>
  <si>
    <t>$F$18</t>
  </si>
  <si>
    <t>Units shipped  XB2</t>
  </si>
  <si>
    <t>$G$18</t>
  </si>
  <si>
    <t>Units shipped  XB3</t>
  </si>
  <si>
    <t>$H$18</t>
  </si>
  <si>
    <t>Units shipped  XC1</t>
  </si>
  <si>
    <t>$I$18</t>
  </si>
  <si>
    <t>Units shipped  XC2</t>
  </si>
  <si>
    <t>$J$18</t>
  </si>
  <si>
    <t>Units shipped  XC3</t>
  </si>
  <si>
    <t>$B$21</t>
  </si>
  <si>
    <t>Warehouse 1 Shipped</t>
  </si>
  <si>
    <t>$B$22</t>
  </si>
  <si>
    <t>Warehouse 2 Shipped</t>
  </si>
  <si>
    <t>$B$23</t>
  </si>
  <si>
    <t>Warehouse 3 Shipped</t>
  </si>
  <si>
    <t>$B$26</t>
  </si>
  <si>
    <t>Factory A Shipped</t>
  </si>
  <si>
    <t>$B$27</t>
  </si>
  <si>
    <t>Factory B Shipped</t>
  </si>
  <si>
    <t>$B$28</t>
  </si>
  <si>
    <t>Factory C Shipped</t>
  </si>
  <si>
    <t>Packets</t>
  </si>
  <si>
    <t>Food A</t>
  </si>
  <si>
    <t>Food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</si>
</sst>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2" borderId="0" xfId="0" applyFill="1"/>
    <xf numFmtId="9" fontId="0" fillId="0" borderId="0" xfId="0" applyNumberFormat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right"/>
    </xf>
    <xf numFmtId="0" fontId="1" fillId="3" borderId="0" xfId="0" applyFont="1" applyFill="1"/>
    <xf numFmtId="0" fontId="2" fillId="0" borderId="1" xfId="0" applyFont="1" applyBorder="1" applyAlignment="1">
      <alignment vertical="center" wrapText="1"/>
    </xf>
    <xf numFmtId="8" fontId="3" fillId="0" borderId="1" xfId="0" applyNumberFormat="1" applyFont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8" fontId="3" fillId="5" borderId="1" xfId="0" applyNumberFormat="1" applyFont="1" applyFill="1" applyBorder="1" applyAlignment="1">
      <alignment vertical="center" wrapText="1"/>
    </xf>
    <xf numFmtId="0" fontId="4" fillId="0" borderId="1" xfId="0" applyFont="1" applyBorder="1"/>
    <xf numFmtId="0" fontId="0" fillId="6" borderId="0" xfId="0" applyFill="1"/>
    <xf numFmtId="0" fontId="0" fillId="0" borderId="4" xfId="0" applyFill="1" applyBorder="1" applyAlignment="1"/>
    <xf numFmtId="0" fontId="0" fillId="0" borderId="5" xfId="0" applyFill="1" applyBorder="1" applyAlignment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205" zoomScaleNormal="205" workbookViewId="0">
      <selection activeCell="E15" sqref="E15"/>
    </sheetView>
  </sheetViews>
  <sheetFormatPr defaultRowHeight="15" x14ac:dyDescent="0.25"/>
  <sheetData>
    <row r="1" spans="1:7" x14ac:dyDescent="0.3">
      <c r="G1" s="2" t="s">
        <v>7</v>
      </c>
    </row>
    <row r="2" spans="1:7" x14ac:dyDescent="0.3">
      <c r="A2" t="s">
        <v>6</v>
      </c>
      <c r="B2" s="4">
        <v>7.0000000000000007E-2</v>
      </c>
      <c r="C2" s="4">
        <v>0.08</v>
      </c>
      <c r="D2" s="4">
        <v>0.13</v>
      </c>
      <c r="E2" s="4">
        <v>0.2</v>
      </c>
      <c r="G2" s="5">
        <f>SUMPRODUCT(B2:E2,B5:E5)</f>
        <v>66250</v>
      </c>
    </row>
    <row r="4" spans="1:7" x14ac:dyDescent="0.3">
      <c r="B4" s="2" t="s">
        <v>0</v>
      </c>
      <c r="C4" s="2" t="s">
        <v>1</v>
      </c>
      <c r="D4" s="2" t="s">
        <v>2</v>
      </c>
      <c r="E4" s="2" t="s">
        <v>3</v>
      </c>
      <c r="G4" s="2" t="s">
        <v>5</v>
      </c>
    </row>
    <row r="5" spans="1:7" x14ac:dyDescent="0.3">
      <c r="A5" t="s">
        <v>4</v>
      </c>
      <c r="B5" s="3">
        <v>125000</v>
      </c>
      <c r="C5" s="3">
        <v>0</v>
      </c>
      <c r="D5" s="3">
        <v>250000</v>
      </c>
      <c r="E5" s="3">
        <v>125000</v>
      </c>
      <c r="G5">
        <f>SUM(B5:E5)</f>
        <v>500000</v>
      </c>
    </row>
    <row r="7" spans="1:7" x14ac:dyDescent="0.3">
      <c r="A7" t="s">
        <v>8</v>
      </c>
      <c r="B7">
        <f>E5</f>
        <v>125000</v>
      </c>
      <c r="C7">
        <f>B5</f>
        <v>125000</v>
      </c>
      <c r="D7" t="s">
        <v>12</v>
      </c>
    </row>
    <row r="8" spans="1:7" x14ac:dyDescent="0.3">
      <c r="A8" t="s">
        <v>9</v>
      </c>
      <c r="B8">
        <f>C5</f>
        <v>0</v>
      </c>
      <c r="C8">
        <f>D5</f>
        <v>250000</v>
      </c>
      <c r="D8" t="s">
        <v>12</v>
      </c>
    </row>
    <row r="9" spans="1:7" x14ac:dyDescent="0.3">
      <c r="A9" t="s">
        <v>10</v>
      </c>
      <c r="B9">
        <f>E5</f>
        <v>125000</v>
      </c>
      <c r="C9">
        <f>25%*G5</f>
        <v>125000</v>
      </c>
      <c r="D9" t="s">
        <v>12</v>
      </c>
    </row>
    <row r="10" spans="1:7" x14ac:dyDescent="0.3">
      <c r="A10" t="s">
        <v>11</v>
      </c>
      <c r="B10">
        <f>G5</f>
        <v>500000</v>
      </c>
      <c r="C10">
        <v>500000</v>
      </c>
      <c r="D10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0"/>
  <sheetViews>
    <sheetView zoomScale="205" zoomScaleNormal="205" workbookViewId="0">
      <selection activeCell="E15" sqref="E15"/>
    </sheetView>
  </sheetViews>
  <sheetFormatPr defaultRowHeight="15" x14ac:dyDescent="0.25"/>
  <sheetData>
    <row r="3" spans="2:6" x14ac:dyDescent="0.3">
      <c r="E3" t="s">
        <v>14</v>
      </c>
    </row>
    <row r="4" spans="2:6" x14ac:dyDescent="0.3">
      <c r="B4" t="s">
        <v>13</v>
      </c>
      <c r="C4">
        <v>5</v>
      </c>
      <c r="D4">
        <v>3</v>
      </c>
      <c r="E4" s="5">
        <f>SUMPRODUCT(C4:D4,C7:D7)</f>
        <v>30</v>
      </c>
    </row>
    <row r="5" spans="2:6" x14ac:dyDescent="0.25">
      <c r="C5" s="7" t="s">
        <v>119</v>
      </c>
      <c r="D5" s="7" t="s">
        <v>120</v>
      </c>
    </row>
    <row r="6" spans="2:6" x14ac:dyDescent="0.3">
      <c r="C6" s="2" t="s">
        <v>0</v>
      </c>
      <c r="D6" s="2" t="s">
        <v>1</v>
      </c>
    </row>
    <row r="7" spans="2:6" x14ac:dyDescent="0.3">
      <c r="B7" t="s">
        <v>118</v>
      </c>
      <c r="C7" s="3">
        <v>3</v>
      </c>
      <c r="D7" s="3">
        <v>5</v>
      </c>
    </row>
    <row r="8" spans="2:6" x14ac:dyDescent="0.3">
      <c r="E8" t="s">
        <v>17</v>
      </c>
      <c r="F8" t="s">
        <v>18</v>
      </c>
    </row>
    <row r="9" spans="2:6" x14ac:dyDescent="0.3">
      <c r="B9" t="s">
        <v>15</v>
      </c>
      <c r="C9">
        <v>5</v>
      </c>
      <c r="D9">
        <v>7</v>
      </c>
      <c r="E9" s="6">
        <f>SUMPRODUCT(C9:D9,$C$7:$D$7)</f>
        <v>50</v>
      </c>
      <c r="F9" s="6">
        <v>50</v>
      </c>
    </row>
    <row r="10" spans="2:6" x14ac:dyDescent="0.3">
      <c r="B10" t="s">
        <v>16</v>
      </c>
      <c r="C10">
        <v>10</v>
      </c>
      <c r="D10">
        <v>3</v>
      </c>
      <c r="E10" s="6">
        <f>SUMPRODUCT(C10:D10,$C$7:$D$7)</f>
        <v>45</v>
      </c>
      <c r="F10" s="6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"/>
  <sheetViews>
    <sheetView zoomScale="175" zoomScaleNormal="175" workbookViewId="0">
      <selection activeCell="E16" sqref="E16"/>
    </sheetView>
  </sheetViews>
  <sheetFormatPr defaultRowHeight="15" x14ac:dyDescent="0.25"/>
  <sheetData>
    <row r="4" spans="1:9" x14ac:dyDescent="0.3">
      <c r="B4" s="7" t="s">
        <v>0</v>
      </c>
      <c r="C4" s="7" t="s">
        <v>1</v>
      </c>
      <c r="D4" s="7" t="s">
        <v>2</v>
      </c>
      <c r="E4" s="7" t="s">
        <v>3</v>
      </c>
      <c r="F4" s="7" t="s">
        <v>19</v>
      </c>
      <c r="G4" s="7" t="s">
        <v>20</v>
      </c>
      <c r="I4" s="7" t="s">
        <v>5</v>
      </c>
    </row>
    <row r="5" spans="1:9" x14ac:dyDescent="0.3">
      <c r="B5" s="3">
        <v>10</v>
      </c>
      <c r="C5" s="3">
        <v>0</v>
      </c>
      <c r="D5" s="3">
        <v>12</v>
      </c>
      <c r="E5" s="3">
        <v>0</v>
      </c>
      <c r="F5" s="3">
        <v>7</v>
      </c>
      <c r="G5" s="3">
        <v>0</v>
      </c>
      <c r="I5" s="5">
        <f>SUM(B5:G5)</f>
        <v>29</v>
      </c>
    </row>
    <row r="6" spans="1:9" x14ac:dyDescent="0.3">
      <c r="B6" s="3"/>
      <c r="C6" s="3"/>
      <c r="D6" s="3"/>
      <c r="E6" s="3"/>
      <c r="F6" s="3"/>
      <c r="G6" s="3"/>
      <c r="I6" s="5"/>
    </row>
    <row r="7" spans="1:9" x14ac:dyDescent="0.3">
      <c r="B7" s="2" t="s">
        <v>28</v>
      </c>
      <c r="C7" s="2" t="s">
        <v>27</v>
      </c>
    </row>
    <row r="8" spans="1:9" x14ac:dyDescent="0.3">
      <c r="A8" t="s">
        <v>21</v>
      </c>
      <c r="B8">
        <f>B5</f>
        <v>10</v>
      </c>
      <c r="C8">
        <v>10</v>
      </c>
    </row>
    <row r="9" spans="1:9" x14ac:dyDescent="0.3">
      <c r="A9" t="s">
        <v>22</v>
      </c>
      <c r="B9">
        <f>B5+C5</f>
        <v>10</v>
      </c>
      <c r="C9">
        <v>7</v>
      </c>
    </row>
    <row r="10" spans="1:9" x14ac:dyDescent="0.3">
      <c r="A10" t="s">
        <v>23</v>
      </c>
      <c r="B10">
        <f>D5+C5</f>
        <v>12</v>
      </c>
      <c r="C10">
        <v>8</v>
      </c>
    </row>
    <row r="11" spans="1:9" x14ac:dyDescent="0.3">
      <c r="A11" t="s">
        <v>24</v>
      </c>
      <c r="B11">
        <f>D5+E5</f>
        <v>12</v>
      </c>
      <c r="C11">
        <v>12</v>
      </c>
    </row>
    <row r="12" spans="1:9" x14ac:dyDescent="0.3">
      <c r="A12" t="s">
        <v>25</v>
      </c>
      <c r="B12">
        <f>E5+F5</f>
        <v>7</v>
      </c>
      <c r="C12">
        <v>7</v>
      </c>
    </row>
    <row r="13" spans="1:9" x14ac:dyDescent="0.3">
      <c r="A13" t="s">
        <v>26</v>
      </c>
      <c r="B13">
        <f>F5+G5</f>
        <v>7</v>
      </c>
      <c r="C13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28"/>
  <sheetViews>
    <sheetView topLeftCell="A7" zoomScale="145" zoomScaleNormal="145" workbookViewId="0">
      <selection activeCell="E29" sqref="E29"/>
    </sheetView>
  </sheetViews>
  <sheetFormatPr defaultColWidth="8.140625" defaultRowHeight="15" x14ac:dyDescent="0.25"/>
  <cols>
    <col min="1" max="1" width="18.85546875" bestFit="1" customWidth="1"/>
    <col min="2" max="2" width="8.28515625" bestFit="1" customWidth="1"/>
    <col min="3" max="3" width="8.42578125" bestFit="1" customWidth="1"/>
    <col min="4" max="4" width="6.7109375" bestFit="1" customWidth="1"/>
    <col min="12" max="12" width="9.7109375" bestFit="1" customWidth="1"/>
  </cols>
  <sheetData>
    <row r="9" spans="1:12" x14ac:dyDescent="0.25">
      <c r="A9" s="9" t="s">
        <v>49</v>
      </c>
      <c r="B9" s="9" t="s">
        <v>61</v>
      </c>
      <c r="C9" s="9" t="s">
        <v>62</v>
      </c>
      <c r="D9" s="9" t="s">
        <v>63</v>
      </c>
      <c r="E9" s="9" t="s">
        <v>45</v>
      </c>
    </row>
    <row r="10" spans="1:12" x14ac:dyDescent="0.25">
      <c r="A10" s="9" t="s">
        <v>46</v>
      </c>
      <c r="B10" s="10">
        <v>3</v>
      </c>
      <c r="C10" s="10">
        <v>4</v>
      </c>
      <c r="D10" s="10">
        <v>2.5</v>
      </c>
      <c r="E10" s="9">
        <v>500</v>
      </c>
    </row>
    <row r="11" spans="1:12" x14ac:dyDescent="0.25">
      <c r="A11" s="9" t="s">
        <v>47</v>
      </c>
      <c r="B11" s="10">
        <v>6</v>
      </c>
      <c r="C11" s="10">
        <v>2</v>
      </c>
      <c r="D11" s="10">
        <v>3.5</v>
      </c>
      <c r="E11" s="9">
        <v>500</v>
      </c>
    </row>
    <row r="12" spans="1:12" x14ac:dyDescent="0.25">
      <c r="A12" s="11" t="s">
        <v>50</v>
      </c>
      <c r="B12" s="12">
        <v>0</v>
      </c>
      <c r="C12" s="12">
        <v>0</v>
      </c>
      <c r="D12" s="12">
        <v>0</v>
      </c>
      <c r="E12" s="11">
        <v>200</v>
      </c>
      <c r="F12" t="s">
        <v>51</v>
      </c>
    </row>
    <row r="13" spans="1:12" x14ac:dyDescent="0.25">
      <c r="A13" s="9" t="s">
        <v>48</v>
      </c>
      <c r="B13" s="9">
        <v>400</v>
      </c>
      <c r="C13" s="9">
        <v>400</v>
      </c>
      <c r="D13" s="9">
        <v>400</v>
      </c>
      <c r="E13" s="13"/>
    </row>
    <row r="15" spans="1:12" x14ac:dyDescent="0.25">
      <c r="L15" s="1" t="s">
        <v>14</v>
      </c>
    </row>
    <row r="16" spans="1:12" x14ac:dyDescent="0.25">
      <c r="A16" s="1" t="s">
        <v>64</v>
      </c>
      <c r="B16" s="14">
        <v>3</v>
      </c>
      <c r="C16" s="14">
        <v>4</v>
      </c>
      <c r="D16" s="14">
        <v>2.5</v>
      </c>
      <c r="E16" s="14">
        <v>6</v>
      </c>
      <c r="F16" s="14">
        <v>2</v>
      </c>
      <c r="G16" s="14">
        <v>3.5</v>
      </c>
      <c r="H16" s="14">
        <v>0</v>
      </c>
      <c r="I16" s="14">
        <v>0</v>
      </c>
      <c r="J16" s="14">
        <v>0</v>
      </c>
      <c r="L16" s="8">
        <f>SUMPRODUCT(B16:J16,B18:J18)</f>
        <v>2500</v>
      </c>
    </row>
    <row r="17" spans="1:10" x14ac:dyDescent="0.25"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2" t="s">
        <v>58</v>
      </c>
      <c r="I17" s="2" t="s">
        <v>59</v>
      </c>
      <c r="J17" s="2" t="s">
        <v>60</v>
      </c>
    </row>
    <row r="18" spans="1:10" x14ac:dyDescent="0.25">
      <c r="A18" s="1" t="s">
        <v>69</v>
      </c>
      <c r="B18" s="3">
        <v>200</v>
      </c>
      <c r="C18" s="3">
        <v>0</v>
      </c>
      <c r="D18" s="3">
        <v>300</v>
      </c>
      <c r="E18" s="3">
        <v>0</v>
      </c>
      <c r="F18" s="3">
        <v>400</v>
      </c>
      <c r="G18" s="3">
        <v>100</v>
      </c>
      <c r="H18" s="3">
        <v>200</v>
      </c>
      <c r="I18" s="3">
        <v>0</v>
      </c>
      <c r="J18" s="3">
        <v>0</v>
      </c>
    </row>
    <row r="20" spans="1:10" x14ac:dyDescent="0.25">
      <c r="A20" s="1" t="s">
        <v>66</v>
      </c>
      <c r="B20" s="1" t="s">
        <v>68</v>
      </c>
      <c r="C20" s="1" t="s">
        <v>48</v>
      </c>
    </row>
    <row r="21" spans="1:10" x14ac:dyDescent="0.25">
      <c r="A21" t="s">
        <v>43</v>
      </c>
      <c r="B21">
        <f>B18+E18+H18</f>
        <v>400</v>
      </c>
      <c r="C21">
        <v>400</v>
      </c>
    </row>
    <row r="22" spans="1:10" x14ac:dyDescent="0.25">
      <c r="A22" t="s">
        <v>44</v>
      </c>
      <c r="B22">
        <f>C18+F18+I18</f>
        <v>400</v>
      </c>
      <c r="C22">
        <v>400</v>
      </c>
    </row>
    <row r="23" spans="1:10" x14ac:dyDescent="0.25">
      <c r="A23" t="s">
        <v>65</v>
      </c>
      <c r="B23">
        <f>D18+G18+J18</f>
        <v>400</v>
      </c>
      <c r="C23">
        <v>400</v>
      </c>
    </row>
    <row r="25" spans="1:10" x14ac:dyDescent="0.25">
      <c r="A25" s="1" t="s">
        <v>67</v>
      </c>
      <c r="B25" s="1" t="s">
        <v>68</v>
      </c>
      <c r="C25" s="1" t="s">
        <v>45</v>
      </c>
    </row>
    <row r="26" spans="1:10" x14ac:dyDescent="0.25">
      <c r="A26" t="s">
        <v>46</v>
      </c>
      <c r="B26">
        <f>B18+C18+D18</f>
        <v>500</v>
      </c>
      <c r="C26">
        <v>500</v>
      </c>
    </row>
    <row r="27" spans="1:10" x14ac:dyDescent="0.25">
      <c r="A27" t="s">
        <v>47</v>
      </c>
      <c r="B27">
        <f>E18+F18+G18</f>
        <v>500</v>
      </c>
      <c r="C27">
        <v>500</v>
      </c>
    </row>
    <row r="28" spans="1:10" x14ac:dyDescent="0.25">
      <c r="A28" t="s">
        <v>50</v>
      </c>
      <c r="B28">
        <f>H18+I18+J18</f>
        <v>200</v>
      </c>
      <c r="C28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workbookViewId="0">
      <selection activeCell="F32" sqref="F32"/>
    </sheetView>
  </sheetViews>
  <sheetFormatPr defaultRowHeight="15" x14ac:dyDescent="0.25"/>
  <cols>
    <col min="1" max="1" width="2.28515625" customWidth="1"/>
    <col min="2" max="2" width="6.28515625" bestFit="1" customWidth="1"/>
    <col min="3" max="3" width="20.5703125" bestFit="1" customWidth="1"/>
    <col min="4" max="4" width="6.140625" customWidth="1"/>
    <col min="5" max="5" width="8.7109375" bestFit="1" customWidth="1"/>
    <col min="6" max="6" width="10.85546875" bestFit="1" customWidth="1"/>
    <col min="7" max="8" width="10" bestFit="1" customWidth="1"/>
  </cols>
  <sheetData>
    <row r="1" spans="1:8" x14ac:dyDescent="0.25">
      <c r="A1" s="1" t="s">
        <v>70</v>
      </c>
    </row>
    <row r="2" spans="1:8" x14ac:dyDescent="0.25">
      <c r="A2" s="1" t="s">
        <v>71</v>
      </c>
    </row>
    <row r="3" spans="1:8" x14ac:dyDescent="0.25">
      <c r="A3" s="1" t="s">
        <v>72</v>
      </c>
    </row>
    <row r="6" spans="1:8" ht="15.75" thickBot="1" x14ac:dyDescent="0.3">
      <c r="A6" t="s">
        <v>73</v>
      </c>
    </row>
    <row r="7" spans="1:8" x14ac:dyDescent="0.25">
      <c r="B7" s="17"/>
      <c r="C7" s="17"/>
      <c r="D7" s="17" t="s">
        <v>76</v>
      </c>
      <c r="E7" s="17" t="s">
        <v>78</v>
      </c>
      <c r="F7" s="17" t="s">
        <v>79</v>
      </c>
      <c r="G7" s="17" t="s">
        <v>81</v>
      </c>
      <c r="H7" s="17" t="s">
        <v>81</v>
      </c>
    </row>
    <row r="8" spans="1:8" ht="15.75" thickBot="1" x14ac:dyDescent="0.3">
      <c r="B8" s="18" t="s">
        <v>74</v>
      </c>
      <c r="C8" s="18" t="s">
        <v>75</v>
      </c>
      <c r="D8" s="18" t="s">
        <v>77</v>
      </c>
      <c r="E8" s="18" t="s">
        <v>13</v>
      </c>
      <c r="F8" s="18" t="s">
        <v>80</v>
      </c>
      <c r="G8" s="18" t="s">
        <v>82</v>
      </c>
      <c r="H8" s="18" t="s">
        <v>83</v>
      </c>
    </row>
    <row r="9" spans="1:8" x14ac:dyDescent="0.25">
      <c r="B9" s="15" t="s">
        <v>88</v>
      </c>
      <c r="C9" s="15" t="s">
        <v>89</v>
      </c>
      <c r="D9" s="15">
        <v>200</v>
      </c>
      <c r="E9" s="15">
        <v>0</v>
      </c>
      <c r="F9" s="15">
        <v>3</v>
      </c>
      <c r="G9" s="15">
        <v>2</v>
      </c>
      <c r="H9" s="15">
        <v>0.5</v>
      </c>
    </row>
    <row r="10" spans="1:8" x14ac:dyDescent="0.25">
      <c r="B10" s="15" t="s">
        <v>90</v>
      </c>
      <c r="C10" s="15" t="s">
        <v>91</v>
      </c>
      <c r="D10" s="15">
        <v>0</v>
      </c>
      <c r="E10" s="15">
        <v>3</v>
      </c>
      <c r="F10" s="15">
        <v>4</v>
      </c>
      <c r="G10" s="15">
        <v>1E+30</v>
      </c>
      <c r="H10" s="15">
        <v>3</v>
      </c>
    </row>
    <row r="11" spans="1:8" x14ac:dyDescent="0.25">
      <c r="B11" s="15" t="s">
        <v>92</v>
      </c>
      <c r="C11" s="15" t="s">
        <v>93</v>
      </c>
      <c r="D11" s="15">
        <v>300</v>
      </c>
      <c r="E11" s="15">
        <v>0</v>
      </c>
      <c r="F11" s="15">
        <v>2.5</v>
      </c>
      <c r="G11" s="15">
        <v>0.5</v>
      </c>
      <c r="H11" s="15">
        <v>2</v>
      </c>
    </row>
    <row r="12" spans="1:8" x14ac:dyDescent="0.25">
      <c r="B12" s="15" t="s">
        <v>94</v>
      </c>
      <c r="C12" s="15" t="s">
        <v>95</v>
      </c>
      <c r="D12" s="15">
        <v>0</v>
      </c>
      <c r="E12" s="15">
        <v>2</v>
      </c>
      <c r="F12" s="15">
        <v>6</v>
      </c>
      <c r="G12" s="15">
        <v>1E+30</v>
      </c>
      <c r="H12" s="15">
        <v>2</v>
      </c>
    </row>
    <row r="13" spans="1:8" x14ac:dyDescent="0.25">
      <c r="B13" s="15" t="s">
        <v>96</v>
      </c>
      <c r="C13" s="15" t="s">
        <v>97</v>
      </c>
      <c r="D13" s="15">
        <v>400</v>
      </c>
      <c r="E13" s="15">
        <v>0</v>
      </c>
      <c r="F13" s="15">
        <v>2</v>
      </c>
      <c r="G13" s="15">
        <v>2</v>
      </c>
      <c r="H13" s="15">
        <v>1E+30</v>
      </c>
    </row>
    <row r="14" spans="1:8" x14ac:dyDescent="0.25">
      <c r="B14" s="15" t="s">
        <v>98</v>
      </c>
      <c r="C14" s="15" t="s">
        <v>99</v>
      </c>
      <c r="D14" s="15">
        <v>100</v>
      </c>
      <c r="E14" s="15">
        <v>0</v>
      </c>
      <c r="F14" s="15">
        <v>3.5</v>
      </c>
      <c r="G14" s="15">
        <v>2</v>
      </c>
      <c r="H14" s="15">
        <v>1</v>
      </c>
    </row>
    <row r="15" spans="1:8" x14ac:dyDescent="0.25">
      <c r="B15" s="15" t="s">
        <v>100</v>
      </c>
      <c r="C15" s="15" t="s">
        <v>101</v>
      </c>
      <c r="D15" s="15">
        <v>200</v>
      </c>
      <c r="E15" s="15">
        <v>0</v>
      </c>
      <c r="F15" s="15">
        <v>0</v>
      </c>
      <c r="G15" s="15">
        <v>0.5</v>
      </c>
      <c r="H15" s="15">
        <v>1E+30</v>
      </c>
    </row>
    <row r="16" spans="1:8" x14ac:dyDescent="0.25">
      <c r="B16" s="15" t="s">
        <v>102</v>
      </c>
      <c r="C16" s="15" t="s">
        <v>103</v>
      </c>
      <c r="D16" s="15">
        <v>0</v>
      </c>
      <c r="E16" s="15">
        <v>2</v>
      </c>
      <c r="F16" s="15">
        <v>0</v>
      </c>
      <c r="G16" s="15">
        <v>1E+30</v>
      </c>
      <c r="H16" s="15">
        <v>2</v>
      </c>
    </row>
    <row r="17" spans="1:8" ht="15.75" thickBot="1" x14ac:dyDescent="0.3">
      <c r="B17" s="16" t="s">
        <v>104</v>
      </c>
      <c r="C17" s="16" t="s">
        <v>105</v>
      </c>
      <c r="D17" s="16">
        <v>0</v>
      </c>
      <c r="E17" s="16">
        <v>0.5</v>
      </c>
      <c r="F17" s="16">
        <v>0</v>
      </c>
      <c r="G17" s="16">
        <v>1E+30</v>
      </c>
      <c r="H17" s="16">
        <v>0.5</v>
      </c>
    </row>
    <row r="19" spans="1:8" ht="15.75" thickBot="1" x14ac:dyDescent="0.3">
      <c r="A19" t="s">
        <v>39</v>
      </c>
    </row>
    <row r="20" spans="1:8" x14ac:dyDescent="0.25">
      <c r="B20" s="17"/>
      <c r="C20" s="17"/>
      <c r="D20" s="17" t="s">
        <v>76</v>
      </c>
      <c r="E20" s="17" t="s">
        <v>84</v>
      </c>
      <c r="F20" s="17" t="s">
        <v>86</v>
      </c>
      <c r="G20" s="17" t="s">
        <v>81</v>
      </c>
      <c r="H20" s="17" t="s">
        <v>81</v>
      </c>
    </row>
    <row r="21" spans="1:8" ht="15.75" thickBot="1" x14ac:dyDescent="0.3">
      <c r="B21" s="18" t="s">
        <v>74</v>
      </c>
      <c r="C21" s="18" t="s">
        <v>75</v>
      </c>
      <c r="D21" s="18" t="s">
        <v>77</v>
      </c>
      <c r="E21" s="18" t="s">
        <v>85</v>
      </c>
      <c r="F21" s="18" t="s">
        <v>87</v>
      </c>
      <c r="G21" s="18" t="s">
        <v>82</v>
      </c>
      <c r="H21" s="18" t="s">
        <v>83</v>
      </c>
    </row>
    <row r="22" spans="1:8" x14ac:dyDescent="0.25">
      <c r="B22" s="15" t="s">
        <v>106</v>
      </c>
      <c r="C22" s="15" t="s">
        <v>107</v>
      </c>
      <c r="D22" s="15">
        <v>400</v>
      </c>
      <c r="E22" s="15">
        <v>4</v>
      </c>
      <c r="F22" s="15">
        <v>400</v>
      </c>
      <c r="G22" s="15">
        <v>0</v>
      </c>
      <c r="H22" s="15">
        <v>100</v>
      </c>
    </row>
    <row r="23" spans="1:8" x14ac:dyDescent="0.25">
      <c r="B23" s="15" t="s">
        <v>108</v>
      </c>
      <c r="C23" s="15" t="s">
        <v>109</v>
      </c>
      <c r="D23" s="15">
        <v>400</v>
      </c>
      <c r="E23" s="15">
        <v>2</v>
      </c>
      <c r="F23" s="15">
        <v>400</v>
      </c>
      <c r="G23" s="15">
        <v>0</v>
      </c>
      <c r="H23" s="15">
        <v>400</v>
      </c>
    </row>
    <row r="24" spans="1:8" x14ac:dyDescent="0.25">
      <c r="B24" s="15" t="s">
        <v>110</v>
      </c>
      <c r="C24" s="15" t="s">
        <v>111</v>
      </c>
      <c r="D24" s="15">
        <v>400</v>
      </c>
      <c r="E24" s="15">
        <v>3.5</v>
      </c>
      <c r="F24" s="15">
        <v>400</v>
      </c>
      <c r="G24" s="15">
        <v>0</v>
      </c>
      <c r="H24" s="15">
        <v>100</v>
      </c>
    </row>
    <row r="25" spans="1:8" x14ac:dyDescent="0.25">
      <c r="B25" s="15" t="s">
        <v>112</v>
      </c>
      <c r="C25" s="15" t="s">
        <v>113</v>
      </c>
      <c r="D25" s="15">
        <v>500</v>
      </c>
      <c r="E25" s="15">
        <v>-1</v>
      </c>
      <c r="F25" s="15">
        <v>500</v>
      </c>
      <c r="G25" s="15">
        <v>100</v>
      </c>
      <c r="H25" s="15">
        <v>0</v>
      </c>
    </row>
    <row r="26" spans="1:8" x14ac:dyDescent="0.25">
      <c r="B26" s="15" t="s">
        <v>114</v>
      </c>
      <c r="C26" s="15" t="s">
        <v>115</v>
      </c>
      <c r="D26" s="15">
        <v>500</v>
      </c>
      <c r="E26" s="15">
        <v>0</v>
      </c>
      <c r="F26" s="15">
        <v>500</v>
      </c>
      <c r="G26" s="15">
        <v>1E+30</v>
      </c>
      <c r="H26" s="15">
        <v>0</v>
      </c>
    </row>
    <row r="27" spans="1:8" ht="15.75" thickBot="1" x14ac:dyDescent="0.3">
      <c r="B27" s="16" t="s">
        <v>116</v>
      </c>
      <c r="C27" s="16" t="s">
        <v>117</v>
      </c>
      <c r="D27" s="16">
        <v>200</v>
      </c>
      <c r="E27" s="16">
        <v>-4</v>
      </c>
      <c r="F27" s="16">
        <v>200</v>
      </c>
      <c r="G27" s="16">
        <v>100</v>
      </c>
      <c r="H27" s="1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190" zoomScaleNormal="190" workbookViewId="0">
      <selection activeCell="B15" sqref="B15"/>
    </sheetView>
  </sheetViews>
  <sheetFormatPr defaultRowHeight="15" x14ac:dyDescent="0.25"/>
  <cols>
    <col min="1" max="1" width="10.7109375" bestFit="1" customWidth="1"/>
    <col min="2" max="2" width="10" bestFit="1" customWidth="1"/>
  </cols>
  <sheetData>
    <row r="1" spans="1:9" x14ac:dyDescent="0.3">
      <c r="I1" s="1" t="s">
        <v>36</v>
      </c>
    </row>
    <row r="2" spans="1:9" x14ac:dyDescent="0.3">
      <c r="A2" s="1" t="s">
        <v>36</v>
      </c>
      <c r="B2">
        <v>8</v>
      </c>
      <c r="C2">
        <v>9</v>
      </c>
      <c r="D2">
        <v>2</v>
      </c>
      <c r="E2">
        <v>8</v>
      </c>
      <c r="F2">
        <v>9</v>
      </c>
      <c r="G2">
        <v>12</v>
      </c>
      <c r="H2">
        <v>4</v>
      </c>
      <c r="I2" s="5">
        <f>SUMPRODUCT(B2:H2,B5:H5)</f>
        <v>20</v>
      </c>
    </row>
    <row r="4" spans="1:9" x14ac:dyDescent="0.3">
      <c r="A4" s="1" t="s">
        <v>37</v>
      </c>
      <c r="B4" s="2" t="s">
        <v>29</v>
      </c>
      <c r="C4" s="2" t="s">
        <v>30</v>
      </c>
      <c r="D4" s="2" t="s">
        <v>32</v>
      </c>
      <c r="E4" s="2" t="s">
        <v>31</v>
      </c>
      <c r="F4" s="2" t="s">
        <v>33</v>
      </c>
      <c r="G4" s="2" t="s">
        <v>34</v>
      </c>
      <c r="H4" s="2" t="s">
        <v>35</v>
      </c>
      <c r="I4" s="2" t="s">
        <v>5</v>
      </c>
    </row>
    <row r="5" spans="1:9" x14ac:dyDescent="0.3">
      <c r="A5" t="s">
        <v>38</v>
      </c>
      <c r="B5" s="3">
        <v>1</v>
      </c>
      <c r="C5" s="3">
        <v>0</v>
      </c>
      <c r="D5" s="3">
        <v>0</v>
      </c>
      <c r="E5" s="3">
        <v>1</v>
      </c>
      <c r="F5" s="3">
        <v>0</v>
      </c>
      <c r="G5" s="3">
        <v>0</v>
      </c>
      <c r="H5" s="3">
        <v>1</v>
      </c>
    </row>
    <row r="7" spans="1:9" x14ac:dyDescent="0.3">
      <c r="A7" s="1" t="s">
        <v>39</v>
      </c>
    </row>
    <row r="8" spans="1:9" x14ac:dyDescent="0.3">
      <c r="A8" s="2" t="s">
        <v>40</v>
      </c>
      <c r="B8" s="2" t="s">
        <v>41</v>
      </c>
      <c r="C8" s="2" t="s">
        <v>42</v>
      </c>
    </row>
    <row r="9" spans="1:9" x14ac:dyDescent="0.3">
      <c r="A9">
        <v>1</v>
      </c>
      <c r="B9">
        <f>B5+C5</f>
        <v>1</v>
      </c>
      <c r="C9">
        <v>1</v>
      </c>
    </row>
    <row r="10" spans="1:9" x14ac:dyDescent="0.3">
      <c r="A10">
        <v>2</v>
      </c>
      <c r="B10">
        <f>B5-D5-E5</f>
        <v>0</v>
      </c>
      <c r="C10">
        <v>0</v>
      </c>
    </row>
    <row r="11" spans="1:9" x14ac:dyDescent="0.3">
      <c r="A11">
        <v>3</v>
      </c>
      <c r="B11">
        <f>C5+D5-F5-G5</f>
        <v>0</v>
      </c>
      <c r="C11">
        <v>0</v>
      </c>
    </row>
    <row r="12" spans="1:9" x14ac:dyDescent="0.3">
      <c r="A12">
        <v>4</v>
      </c>
      <c r="B12">
        <f>E5+F5-H5</f>
        <v>0</v>
      </c>
      <c r="C12">
        <v>0</v>
      </c>
    </row>
    <row r="13" spans="1:9" x14ac:dyDescent="0.3">
      <c r="A13">
        <v>5</v>
      </c>
      <c r="B13">
        <f>G5+H5</f>
        <v>1</v>
      </c>
      <c r="C1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A2-1</vt:lpstr>
      <vt:lpstr>A2-2</vt:lpstr>
      <vt:lpstr>A2-3</vt:lpstr>
      <vt:lpstr>A2-4</vt:lpstr>
      <vt:lpstr>Sensitivity A2-4</vt:lpstr>
      <vt:lpstr>Shortest Route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 Nargundkar</dc:creator>
  <cp:lastModifiedBy>Satish</cp:lastModifiedBy>
  <dcterms:created xsi:type="dcterms:W3CDTF">2014-10-21T20:51:25Z</dcterms:created>
  <dcterms:modified xsi:type="dcterms:W3CDTF">2014-10-22T22:29:10Z</dcterms:modified>
</cp:coreProperties>
</file>