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<sst xmlns="http://schemas.openxmlformats.org/spreadsheetml/2006/main" count="60" uniqueCount="34">
  <si>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Score Range</t>
  </si>
  <si>
    <t>to</t>
  </si>
  <si>
    <t>The Kolmogorov-Smirnov (K-S) Test</t>
  </si>
  <si>
    <t>Cumulative</t>
  </si>
  <si>
    <t>Cumulative Percent</t>
  </si>
  <si>
    <t>Difference</t>
  </si>
  <si>
    <t>Good</t>
  </si>
  <si>
    <t>Bad</t>
  </si>
  <si>
    <t>Rate</t>
  </si>
  <si>
    <t xml:space="preserve">Population (Weighted) </t>
  </si>
  <si>
    <t>CumBad</t>
  </si>
  <si>
    <t>Acceptance</t>
  </si>
  <si>
    <t>Percent</t>
  </si>
  <si>
    <t>Accepted</t>
  </si>
  <si>
    <t xml:space="preserve">Columns K through L serve as a forecast. Assume that the sample included </t>
  </si>
  <si>
    <t>all the 'Bads' from the population, but only a fourth of the 'Goods', in order</t>
  </si>
  <si>
    <t>to keep the sample size equal for both categories.</t>
  </si>
  <si>
    <t xml:space="preserve">Acceptance and Bad rates are computed to show a comparison with </t>
  </si>
  <si>
    <t xml:space="preserve">existing rates. For instance, suppose the lender currently has an </t>
  </si>
  <si>
    <t xml:space="preserve">acceptance rate of 55% and a Bad Rate of 10%. With this model, a cutoff </t>
  </si>
  <si>
    <t>at a score of 500 will give them 59.73% acceptance, with a lower bad rate</t>
  </si>
  <si>
    <t>of 8.97%.</t>
  </si>
  <si>
    <t>The difference between the Cumulative Good and Bad percentages</t>
  </si>
  <si>
    <t>shows how well the model discriminates between the two categories.</t>
  </si>
  <si>
    <t>The higher the number, the better.</t>
  </si>
  <si>
    <t>Columns K through L reweight the Goods to reflect the population numbers.</t>
  </si>
  <si>
    <t xml:space="preserve">Total Volume </t>
  </si>
  <si>
    <t>(Population)</t>
  </si>
  <si>
    <t xml:space="preserve">Note: The above assumption that 1/4 of the "Good" category were included in the sample </t>
  </si>
  <si>
    <t>is just an example. In reality, if there was no sampling down of one category,</t>
  </si>
  <si>
    <t xml:space="preserve">then the overall proportion of "Good" and "Bad" in the sample is the same as in the </t>
  </si>
  <si>
    <t xml:space="preserve">population, and columns K and L above would be the same as Columns F and G. </t>
  </si>
  <si>
    <t>You still have to compute the Cumulative Acceptance Rate and Bad Rate, in order</t>
  </si>
  <si>
    <t>to compare them with existing values of the same and demonstrate "Lift" provided by the model.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</si>
</sst>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6.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166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Alignment="1">
      <alignment horizontal="right"/>
    </xf>
    <xf numFmtId="10" fontId="0" fillId="34" borderId="0" xfId="57" applyNumberFormat="1" applyFont="1" applyFill="1" applyAlignment="1">
      <alignment/>
    </xf>
    <xf numFmtId="0" fontId="0" fillId="35" borderId="0" xfId="0" applyFill="1" applyAlignment="1">
      <alignment/>
    </xf>
    <xf numFmtId="166" fontId="0" fillId="35" borderId="0" xfId="0" applyNumberFormat="1" applyFill="1" applyAlignment="1">
      <alignment/>
    </xf>
    <xf numFmtId="10" fontId="0" fillId="35" borderId="0" xfId="57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K-S Test for Response Model</a:t>
            </a:r>
          </a:p>
        </c:rich>
      </c:tx>
      <c:layout>
        <c:manualLayout>
          <c:xMode val="factor"/>
          <c:yMode val="factor"/>
          <c:x val="-0.012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54"/>
          <c:w val="0.729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Sheet1!$H$7</c:f>
              <c:strCache>
                <c:ptCount val="1"/>
                <c:pt idx="0">
                  <c:v>Good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Sheet1!$A$8:$A$26</c:f>
              <c:numCache/>
            </c:numRef>
          </c:cat>
          <c:val>
            <c:numRef>
              <c:f>Sheet1!$H$8:$H$26</c:f>
              <c:numCache/>
            </c:numRef>
          </c:val>
          <c:smooth val="0"/>
        </c:ser>
        <c:ser>
          <c:idx val="1"/>
          <c:order val="1"/>
          <c:tx>
            <c:strRef>
              <c:f>Sheet1!$I$7</c:f>
              <c:strCache>
                <c:ptCount val="1"/>
                <c:pt idx="0">
                  <c:v>Bad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Sheet1!$A$8:$A$26</c:f>
              <c:numCache/>
            </c:numRef>
          </c:cat>
          <c:val>
            <c:numRef>
              <c:f>Sheet1!$I$8:$I$26</c:f>
              <c:numCache/>
            </c:numRef>
          </c:val>
          <c:smooth val="0"/>
        </c:ser>
        <c:marker val="1"/>
        <c:axId val="66095175"/>
        <c:axId val="57985664"/>
      </c:lineChart>
      <c:catAx>
        <c:axId val="66095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 Cutoff for Mailing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85664"/>
        <c:crosses val="autoZero"/>
        <c:auto val="1"/>
        <c:lblOffset val="100"/>
        <c:tickLblSkip val="2"/>
        <c:noMultiLvlLbl val="0"/>
      </c:catAx>
      <c:valAx>
        <c:axId val="5798566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Cumulative Percentage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95175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5025"/>
          <c:w val="0.16425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38100</xdr:rowOff>
    </xdr:from>
    <xdr:to>
      <xdr:col>9</xdr:col>
      <xdr:colOff>590550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200025" y="4572000"/>
        <a:ext cx="48958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K44" sqref="K44"/>
    </sheetView>
  </sheetViews>
  <sheetFormatPr defaultColWidth="9.140625" defaultRowHeight="12.75"/>
  <cols>
    <col min="1" max="1" width="6.57421875" style="0" customWidth="1"/>
    <col min="2" max="2" width="2.57421875" style="0" bestFit="1" customWidth="1"/>
    <col min="3" max="3" width="5.00390625" style="0" bestFit="1" customWidth="1"/>
    <col min="4" max="4" width="7.7109375" style="0" customWidth="1"/>
    <col min="8" max="9" width="9.140625" style="0" customWidth="1"/>
    <col min="10" max="10" width="10.28125" style="0" bestFit="1" customWidth="1"/>
    <col min="11" max="11" width="12.421875" style="0" customWidth="1"/>
    <col min="12" max="12" width="11.421875" style="0" customWidth="1"/>
    <col min="13" max="13" width="12.57421875" style="0" customWidth="1"/>
    <col min="14" max="14" width="11.421875" style="0" customWidth="1"/>
  </cols>
  <sheetData>
    <row r="1" ht="12.75">
      <c r="A1" t="s">
        <v>22</v>
      </c>
    </row>
    <row r="2" ht="12.75">
      <c r="A2" t="s">
        <v>23</v>
      </c>
    </row>
    <row r="3" spans="1:15" ht="12.75">
      <c r="A3" t="s">
        <v>24</v>
      </c>
      <c r="K3" s="8"/>
      <c r="L3" s="8"/>
      <c r="M3" s="9" t="s">
        <v>26</v>
      </c>
      <c r="N3" s="8">
        <f>K26+L26</f>
        <v>21850</v>
      </c>
      <c r="O3" s="8"/>
    </row>
    <row r="4" spans="11:15" ht="12.75">
      <c r="K4" s="8"/>
      <c r="L4" s="8"/>
      <c r="M4" s="8" t="s">
        <v>27</v>
      </c>
      <c r="N4" s="8"/>
      <c r="O4" s="8"/>
    </row>
    <row r="5" spans="1:15" ht="12.75">
      <c r="A5" s="2" t="s">
        <v>2</v>
      </c>
      <c r="K5" s="9" t="s">
        <v>3</v>
      </c>
      <c r="L5" s="8"/>
      <c r="M5" s="8"/>
      <c r="N5" s="8" t="s">
        <v>3</v>
      </c>
      <c r="O5" s="8"/>
    </row>
    <row r="6" spans="6:15" ht="12.75">
      <c r="F6" s="2" t="s">
        <v>3</v>
      </c>
      <c r="G6" s="2"/>
      <c r="H6" s="4" t="s">
        <v>4</v>
      </c>
      <c r="I6" s="5"/>
      <c r="J6" s="5"/>
      <c r="K6" s="9" t="s">
        <v>9</v>
      </c>
      <c r="L6" s="9"/>
      <c r="M6" s="9"/>
      <c r="N6" s="9" t="s">
        <v>11</v>
      </c>
      <c r="O6" s="10" t="s">
        <v>10</v>
      </c>
    </row>
    <row r="7" spans="1:15" ht="12.75">
      <c r="A7" s="2" t="s">
        <v>0</v>
      </c>
      <c r="D7" s="3" t="s">
        <v>6</v>
      </c>
      <c r="E7" s="3" t="s">
        <v>7</v>
      </c>
      <c r="F7" s="3" t="s">
        <v>6</v>
      </c>
      <c r="G7" s="3" t="s">
        <v>7</v>
      </c>
      <c r="H7" s="6" t="s">
        <v>6</v>
      </c>
      <c r="I7" s="6" t="s">
        <v>7</v>
      </c>
      <c r="J7" s="6" t="s">
        <v>5</v>
      </c>
      <c r="K7" s="10" t="s">
        <v>6</v>
      </c>
      <c r="L7" s="10" t="s">
        <v>7</v>
      </c>
      <c r="M7" s="10" t="s">
        <v>13</v>
      </c>
      <c r="N7" s="10" t="s">
        <v>12</v>
      </c>
      <c r="O7" s="10" t="s">
        <v>8</v>
      </c>
    </row>
    <row r="8" spans="1:15" ht="12.75">
      <c r="A8" s="1">
        <v>900</v>
      </c>
      <c r="B8" t="s">
        <v>1</v>
      </c>
      <c r="C8">
        <v>1000</v>
      </c>
      <c r="D8">
        <v>410</v>
      </c>
      <c r="E8">
        <v>50</v>
      </c>
      <c r="F8">
        <f>SUM(D$8:$D8)</f>
        <v>410</v>
      </c>
      <c r="G8">
        <f>SUM($E$8:E8)</f>
        <v>50</v>
      </c>
      <c r="H8" s="7">
        <f>F8/$F$26</f>
        <v>0.09382151029748284</v>
      </c>
      <c r="I8" s="7">
        <f>G8/$G$26</f>
        <v>0.011441647597254004</v>
      </c>
      <c r="J8" s="7">
        <f>H8-I8</f>
        <v>0.08237986270022883</v>
      </c>
      <c r="K8" s="8">
        <f>F8*4</f>
        <v>1640</v>
      </c>
      <c r="L8" s="8">
        <f>G8</f>
        <v>50</v>
      </c>
      <c r="M8" s="8">
        <f>K8+L8</f>
        <v>1690</v>
      </c>
      <c r="N8" s="11">
        <f>M8/$N$3</f>
        <v>0.07734553775743708</v>
      </c>
      <c r="O8" s="11">
        <f>L8/SUM(K8:L8)</f>
        <v>0.029585798816568046</v>
      </c>
    </row>
    <row r="9" spans="1:15" ht="12.75">
      <c r="A9">
        <v>850</v>
      </c>
      <c r="B9" t="s">
        <v>1</v>
      </c>
      <c r="C9">
        <v>900</v>
      </c>
      <c r="D9">
        <v>390</v>
      </c>
      <c r="E9">
        <v>70</v>
      </c>
      <c r="F9">
        <f>SUM(D$8:$D9)</f>
        <v>800</v>
      </c>
      <c r="G9">
        <f>SUM($E$8:E9)</f>
        <v>120</v>
      </c>
      <c r="H9" s="7">
        <f aca="true" t="shared" si="0" ref="H9:H26">F9/$F$26</f>
        <v>0.18306636155606407</v>
      </c>
      <c r="I9" s="7">
        <f aca="true" t="shared" si="1" ref="I9:I26">G9/$G$26</f>
        <v>0.02745995423340961</v>
      </c>
      <c r="J9" s="7">
        <f aca="true" t="shared" si="2" ref="J9:J26">H9-I9</f>
        <v>0.15560640732265446</v>
      </c>
      <c r="K9" s="8">
        <f aca="true" t="shared" si="3" ref="K9:K26">F9*4</f>
        <v>3200</v>
      </c>
      <c r="L9" s="8">
        <f aca="true" t="shared" si="4" ref="L9:L26">G9</f>
        <v>120</v>
      </c>
      <c r="M9" s="8">
        <f aca="true" t="shared" si="5" ref="M9:M26">K9+L9</f>
        <v>3320</v>
      </c>
      <c r="N9" s="11">
        <f aca="true" t="shared" si="6" ref="N9:N26">M9/$N$3</f>
        <v>0.15194508009153318</v>
      </c>
      <c r="O9" s="11">
        <f aca="true" t="shared" si="7" ref="O9:O26">L9/SUM(K9:L9)</f>
        <v>0.03614457831325301</v>
      </c>
    </row>
    <row r="10" spans="1:15" ht="12.75">
      <c r="A10">
        <v>800</v>
      </c>
      <c r="B10" t="s">
        <v>1</v>
      </c>
      <c r="C10">
        <v>850</v>
      </c>
      <c r="D10">
        <v>370</v>
      </c>
      <c r="E10">
        <v>90</v>
      </c>
      <c r="F10">
        <f>SUM(D$8:$D10)</f>
        <v>1170</v>
      </c>
      <c r="G10">
        <f>SUM($E$8:E10)</f>
        <v>210</v>
      </c>
      <c r="H10" s="7">
        <f t="shared" si="0"/>
        <v>0.26773455377574373</v>
      </c>
      <c r="I10" s="7">
        <f t="shared" si="1"/>
        <v>0.04805491990846682</v>
      </c>
      <c r="J10" s="7">
        <f t="shared" si="2"/>
        <v>0.2196796338672769</v>
      </c>
      <c r="K10" s="8">
        <f t="shared" si="3"/>
        <v>4680</v>
      </c>
      <c r="L10" s="8">
        <f t="shared" si="4"/>
        <v>210</v>
      </c>
      <c r="M10" s="8">
        <f t="shared" si="5"/>
        <v>4890</v>
      </c>
      <c r="N10" s="11">
        <f t="shared" si="6"/>
        <v>0.22379862700228834</v>
      </c>
      <c r="O10" s="11">
        <f t="shared" si="7"/>
        <v>0.04294478527607362</v>
      </c>
    </row>
    <row r="11" spans="1:15" ht="12.75">
      <c r="A11">
        <v>750</v>
      </c>
      <c r="B11" t="s">
        <v>1</v>
      </c>
      <c r="C11">
        <v>800</v>
      </c>
      <c r="D11">
        <v>350</v>
      </c>
      <c r="E11">
        <v>110</v>
      </c>
      <c r="F11">
        <f>SUM(D$8:$D11)</f>
        <v>1520</v>
      </c>
      <c r="G11">
        <f>SUM($E$8:E11)</f>
        <v>320</v>
      </c>
      <c r="H11" s="7">
        <f t="shared" si="0"/>
        <v>0.34782608695652173</v>
      </c>
      <c r="I11" s="7">
        <f t="shared" si="1"/>
        <v>0.07322654462242563</v>
      </c>
      <c r="J11" s="7">
        <f t="shared" si="2"/>
        <v>0.2745995423340961</v>
      </c>
      <c r="K11" s="8">
        <f t="shared" si="3"/>
        <v>6080</v>
      </c>
      <c r="L11" s="8">
        <f t="shared" si="4"/>
        <v>320</v>
      </c>
      <c r="M11" s="8">
        <f t="shared" si="5"/>
        <v>6400</v>
      </c>
      <c r="N11" s="11">
        <f t="shared" si="6"/>
        <v>0.2929061784897025</v>
      </c>
      <c r="O11" s="11">
        <f t="shared" si="7"/>
        <v>0.05</v>
      </c>
    </row>
    <row r="12" spans="1:15" ht="12.75">
      <c r="A12">
        <v>700</v>
      </c>
      <c r="B12" t="s">
        <v>1</v>
      </c>
      <c r="C12">
        <v>750</v>
      </c>
      <c r="D12">
        <v>330</v>
      </c>
      <c r="E12">
        <v>130</v>
      </c>
      <c r="F12">
        <f>SUM(D$8:$D12)</f>
        <v>1850</v>
      </c>
      <c r="G12">
        <f>SUM($E$8:E12)</f>
        <v>450</v>
      </c>
      <c r="H12" s="7">
        <f t="shared" si="0"/>
        <v>0.4233409610983982</v>
      </c>
      <c r="I12" s="7">
        <f t="shared" si="1"/>
        <v>0.10297482837528604</v>
      </c>
      <c r="J12" s="7">
        <f t="shared" si="2"/>
        <v>0.32036613272311215</v>
      </c>
      <c r="K12" s="8">
        <f t="shared" si="3"/>
        <v>7400</v>
      </c>
      <c r="L12" s="8">
        <f t="shared" si="4"/>
        <v>450</v>
      </c>
      <c r="M12" s="8">
        <f t="shared" si="5"/>
        <v>7850</v>
      </c>
      <c r="N12" s="11">
        <f t="shared" si="6"/>
        <v>0.35926773455377575</v>
      </c>
      <c r="O12" s="11">
        <f t="shared" si="7"/>
        <v>0.05732484076433121</v>
      </c>
    </row>
    <row r="13" spans="1:15" ht="12.75">
      <c r="A13">
        <v>650</v>
      </c>
      <c r="B13" t="s">
        <v>1</v>
      </c>
      <c r="C13">
        <v>700</v>
      </c>
      <c r="D13">
        <v>310</v>
      </c>
      <c r="E13">
        <v>150</v>
      </c>
      <c r="F13">
        <f>SUM(D$8:$D13)</f>
        <v>2160</v>
      </c>
      <c r="G13">
        <f>SUM($E$8:E13)</f>
        <v>600</v>
      </c>
      <c r="H13" s="7">
        <f t="shared" si="0"/>
        <v>0.494279176201373</v>
      </c>
      <c r="I13" s="7">
        <f t="shared" si="1"/>
        <v>0.13729977116704806</v>
      </c>
      <c r="J13" s="7">
        <f t="shared" si="2"/>
        <v>0.35697940503432496</v>
      </c>
      <c r="K13" s="8">
        <f t="shared" si="3"/>
        <v>8640</v>
      </c>
      <c r="L13" s="8">
        <f t="shared" si="4"/>
        <v>600</v>
      </c>
      <c r="M13" s="8">
        <f t="shared" si="5"/>
        <v>9240</v>
      </c>
      <c r="N13" s="11">
        <f t="shared" si="6"/>
        <v>0.422883295194508</v>
      </c>
      <c r="O13" s="11">
        <f t="shared" si="7"/>
        <v>0.06493506493506493</v>
      </c>
    </row>
    <row r="14" spans="1:15" ht="12.75">
      <c r="A14">
        <v>600</v>
      </c>
      <c r="B14" t="s">
        <v>1</v>
      </c>
      <c r="C14">
        <v>650</v>
      </c>
      <c r="D14">
        <v>290</v>
      </c>
      <c r="E14">
        <v>170</v>
      </c>
      <c r="F14">
        <f>SUM(D$8:$D14)</f>
        <v>2450</v>
      </c>
      <c r="G14">
        <f>SUM($E$8:E14)</f>
        <v>770</v>
      </c>
      <c r="H14" s="7">
        <f t="shared" si="0"/>
        <v>0.5606407322654462</v>
      </c>
      <c r="I14" s="7">
        <f t="shared" si="1"/>
        <v>0.17620137299771166</v>
      </c>
      <c r="J14" s="7">
        <f t="shared" si="2"/>
        <v>0.38443935926773454</v>
      </c>
      <c r="K14" s="8">
        <f t="shared" si="3"/>
        <v>9800</v>
      </c>
      <c r="L14" s="8">
        <f t="shared" si="4"/>
        <v>770</v>
      </c>
      <c r="M14" s="8">
        <f t="shared" si="5"/>
        <v>10570</v>
      </c>
      <c r="N14" s="11">
        <f t="shared" si="6"/>
        <v>0.4837528604118993</v>
      </c>
      <c r="O14" s="11">
        <f t="shared" si="7"/>
        <v>0.0728476821192053</v>
      </c>
    </row>
    <row r="15" spans="1:15" ht="12.75">
      <c r="A15">
        <v>550</v>
      </c>
      <c r="B15" t="s">
        <v>1</v>
      </c>
      <c r="C15">
        <v>600</v>
      </c>
      <c r="D15">
        <v>270</v>
      </c>
      <c r="E15">
        <v>190</v>
      </c>
      <c r="F15">
        <f>SUM(D$8:$D15)</f>
        <v>2720</v>
      </c>
      <c r="G15">
        <f>SUM($E$8:E15)</f>
        <v>960</v>
      </c>
      <c r="H15" s="7">
        <f t="shared" si="0"/>
        <v>0.6224256292906178</v>
      </c>
      <c r="I15" s="7">
        <f t="shared" si="1"/>
        <v>0.21967963386727687</v>
      </c>
      <c r="J15" s="7">
        <f t="shared" si="2"/>
        <v>0.402745995423341</v>
      </c>
      <c r="K15" s="8">
        <f t="shared" si="3"/>
        <v>10880</v>
      </c>
      <c r="L15" s="8">
        <f t="shared" si="4"/>
        <v>960</v>
      </c>
      <c r="M15" s="8">
        <f t="shared" si="5"/>
        <v>11840</v>
      </c>
      <c r="N15" s="11">
        <f t="shared" si="6"/>
        <v>0.5418764302059497</v>
      </c>
      <c r="O15" s="11">
        <f t="shared" si="7"/>
        <v>0.08108108108108109</v>
      </c>
    </row>
    <row r="16" spans="1:15" ht="12.75">
      <c r="A16" s="12">
        <v>500</v>
      </c>
      <c r="B16" s="12" t="s">
        <v>1</v>
      </c>
      <c r="C16" s="12">
        <v>550</v>
      </c>
      <c r="D16" s="12">
        <v>250</v>
      </c>
      <c r="E16" s="12">
        <v>210</v>
      </c>
      <c r="F16" s="12">
        <f>SUM(D$8:$D16)</f>
        <v>2970</v>
      </c>
      <c r="G16" s="12">
        <f>SUM($E$8:E16)</f>
        <v>1170</v>
      </c>
      <c r="H16" s="13">
        <f t="shared" si="0"/>
        <v>0.6796338672768879</v>
      </c>
      <c r="I16" s="13">
        <f t="shared" si="1"/>
        <v>0.26773455377574373</v>
      </c>
      <c r="J16" s="13">
        <f t="shared" si="2"/>
        <v>0.41189931350114417</v>
      </c>
      <c r="K16" s="12">
        <f t="shared" si="3"/>
        <v>11880</v>
      </c>
      <c r="L16" s="12">
        <f t="shared" si="4"/>
        <v>1170</v>
      </c>
      <c r="M16" s="12">
        <f t="shared" si="5"/>
        <v>13050</v>
      </c>
      <c r="N16" s="14">
        <f t="shared" si="6"/>
        <v>0.597254004576659</v>
      </c>
      <c r="O16" s="14">
        <f t="shared" si="7"/>
        <v>0.0896551724137931</v>
      </c>
    </row>
    <row r="17" spans="1:15" ht="12.75">
      <c r="A17">
        <v>450</v>
      </c>
      <c r="B17" t="s">
        <v>1</v>
      </c>
      <c r="C17">
        <v>500</v>
      </c>
      <c r="D17">
        <v>230</v>
      </c>
      <c r="E17">
        <v>230</v>
      </c>
      <c r="F17">
        <f>SUM(D$8:$D17)</f>
        <v>3200</v>
      </c>
      <c r="G17">
        <f>SUM($E$8:E17)</f>
        <v>1400</v>
      </c>
      <c r="H17" s="7">
        <f t="shared" si="0"/>
        <v>0.7322654462242563</v>
      </c>
      <c r="I17" s="7">
        <f t="shared" si="1"/>
        <v>0.32036613272311215</v>
      </c>
      <c r="J17" s="7">
        <f t="shared" si="2"/>
        <v>0.4118993135011441</v>
      </c>
      <c r="K17" s="8">
        <f t="shared" si="3"/>
        <v>12800</v>
      </c>
      <c r="L17" s="8">
        <f t="shared" si="4"/>
        <v>1400</v>
      </c>
      <c r="M17" s="8">
        <f t="shared" si="5"/>
        <v>14200</v>
      </c>
      <c r="N17" s="11">
        <f t="shared" si="6"/>
        <v>0.6498855835240275</v>
      </c>
      <c r="O17" s="11">
        <f t="shared" si="7"/>
        <v>0.09859154929577464</v>
      </c>
    </row>
    <row r="18" spans="1:15" ht="12.75">
      <c r="A18">
        <v>400</v>
      </c>
      <c r="B18" t="s">
        <v>1</v>
      </c>
      <c r="C18">
        <v>450</v>
      </c>
      <c r="D18">
        <v>210</v>
      </c>
      <c r="E18">
        <v>250</v>
      </c>
      <c r="F18">
        <f>SUM(D$8:$D18)</f>
        <v>3410</v>
      </c>
      <c r="G18">
        <f>SUM($E$8:E18)</f>
        <v>1650</v>
      </c>
      <c r="H18" s="7">
        <f t="shared" si="0"/>
        <v>0.7803203661327232</v>
      </c>
      <c r="I18" s="7">
        <f t="shared" si="1"/>
        <v>0.37757437070938216</v>
      </c>
      <c r="J18" s="7">
        <f t="shared" si="2"/>
        <v>0.402745995423341</v>
      </c>
      <c r="K18" s="8">
        <f t="shared" si="3"/>
        <v>13640</v>
      </c>
      <c r="L18" s="8">
        <f t="shared" si="4"/>
        <v>1650</v>
      </c>
      <c r="M18" s="8">
        <f t="shared" si="5"/>
        <v>15290</v>
      </c>
      <c r="N18" s="11">
        <f t="shared" si="6"/>
        <v>0.6997711670480549</v>
      </c>
      <c r="O18" s="11">
        <f t="shared" si="7"/>
        <v>0.1079136690647482</v>
      </c>
    </row>
    <row r="19" spans="1:15" ht="12.75">
      <c r="A19">
        <v>350</v>
      </c>
      <c r="B19" t="s">
        <v>1</v>
      </c>
      <c r="C19">
        <v>400</v>
      </c>
      <c r="D19">
        <v>190</v>
      </c>
      <c r="E19">
        <v>270</v>
      </c>
      <c r="F19">
        <f>SUM(D$8:$D19)</f>
        <v>3600</v>
      </c>
      <c r="G19">
        <f>SUM($E$8:E19)</f>
        <v>1920</v>
      </c>
      <c r="H19" s="7">
        <f t="shared" si="0"/>
        <v>0.8237986270022883</v>
      </c>
      <c r="I19" s="7">
        <f t="shared" si="1"/>
        <v>0.43935926773455375</v>
      </c>
      <c r="J19" s="7">
        <f t="shared" si="2"/>
        <v>0.3844393592677346</v>
      </c>
      <c r="K19" s="8">
        <f t="shared" si="3"/>
        <v>14400</v>
      </c>
      <c r="L19" s="8">
        <f t="shared" si="4"/>
        <v>1920</v>
      </c>
      <c r="M19" s="8">
        <f t="shared" si="5"/>
        <v>16320</v>
      </c>
      <c r="N19" s="11">
        <f t="shared" si="6"/>
        <v>0.7469107551487414</v>
      </c>
      <c r="O19" s="11">
        <f t="shared" si="7"/>
        <v>0.11764705882352941</v>
      </c>
    </row>
    <row r="20" spans="1:15" ht="12.75">
      <c r="A20">
        <v>300</v>
      </c>
      <c r="B20" t="s">
        <v>1</v>
      </c>
      <c r="C20">
        <v>350</v>
      </c>
      <c r="D20">
        <v>170</v>
      </c>
      <c r="E20">
        <v>290</v>
      </c>
      <c r="F20">
        <f>SUM(D$8:$D20)</f>
        <v>3770</v>
      </c>
      <c r="G20">
        <f>SUM($E$8:E20)</f>
        <v>2210</v>
      </c>
      <c r="H20" s="7">
        <f t="shared" si="0"/>
        <v>0.8627002288329519</v>
      </c>
      <c r="I20" s="7">
        <f t="shared" si="1"/>
        <v>0.505720823798627</v>
      </c>
      <c r="J20" s="7">
        <f t="shared" si="2"/>
        <v>0.3569794050343249</v>
      </c>
      <c r="K20" s="8">
        <f t="shared" si="3"/>
        <v>15080</v>
      </c>
      <c r="L20" s="8">
        <f t="shared" si="4"/>
        <v>2210</v>
      </c>
      <c r="M20" s="8">
        <f t="shared" si="5"/>
        <v>17290</v>
      </c>
      <c r="N20" s="11">
        <f t="shared" si="6"/>
        <v>0.7913043478260869</v>
      </c>
      <c r="O20" s="11">
        <f t="shared" si="7"/>
        <v>0.12781954887218044</v>
      </c>
    </row>
    <row r="21" spans="1:15" ht="12.75">
      <c r="A21">
        <v>250</v>
      </c>
      <c r="B21" t="s">
        <v>1</v>
      </c>
      <c r="C21">
        <v>300</v>
      </c>
      <c r="D21">
        <v>150</v>
      </c>
      <c r="E21">
        <v>310</v>
      </c>
      <c r="F21">
        <f>SUM(D$8:$D21)</f>
        <v>3920</v>
      </c>
      <c r="G21">
        <f>SUM($E$8:E21)</f>
        <v>2520</v>
      </c>
      <c r="H21" s="7">
        <f t="shared" si="0"/>
        <v>0.897025171624714</v>
      </c>
      <c r="I21" s="7">
        <f t="shared" si="1"/>
        <v>0.5766590389016019</v>
      </c>
      <c r="J21" s="7">
        <f t="shared" si="2"/>
        <v>0.3203661327231121</v>
      </c>
      <c r="K21" s="8">
        <f t="shared" si="3"/>
        <v>15680</v>
      </c>
      <c r="L21" s="8">
        <f t="shared" si="4"/>
        <v>2520</v>
      </c>
      <c r="M21" s="8">
        <f t="shared" si="5"/>
        <v>18200</v>
      </c>
      <c r="N21" s="11">
        <f t="shared" si="6"/>
        <v>0.8329519450800915</v>
      </c>
      <c r="O21" s="11">
        <f t="shared" si="7"/>
        <v>0.13846153846153847</v>
      </c>
    </row>
    <row r="22" spans="1:15" ht="12.75">
      <c r="A22">
        <v>200</v>
      </c>
      <c r="B22" t="s">
        <v>1</v>
      </c>
      <c r="C22">
        <v>250</v>
      </c>
      <c r="D22">
        <v>130</v>
      </c>
      <c r="E22">
        <v>330</v>
      </c>
      <c r="F22">
        <f>SUM(D$8:$D22)</f>
        <v>4050</v>
      </c>
      <c r="G22">
        <f>SUM($E$8:E22)</f>
        <v>2850</v>
      </c>
      <c r="H22" s="7">
        <f t="shared" si="0"/>
        <v>0.9267734553775744</v>
      </c>
      <c r="I22" s="7">
        <f t="shared" si="1"/>
        <v>0.6521739130434783</v>
      </c>
      <c r="J22" s="7">
        <f t="shared" si="2"/>
        <v>0.2745995423340961</v>
      </c>
      <c r="K22" s="8">
        <f t="shared" si="3"/>
        <v>16200</v>
      </c>
      <c r="L22" s="8">
        <f t="shared" si="4"/>
        <v>2850</v>
      </c>
      <c r="M22" s="8">
        <f t="shared" si="5"/>
        <v>19050</v>
      </c>
      <c r="N22" s="11">
        <f t="shared" si="6"/>
        <v>0.8718535469107551</v>
      </c>
      <c r="O22" s="11">
        <f t="shared" si="7"/>
        <v>0.14960629921259844</v>
      </c>
    </row>
    <row r="23" spans="1:15" ht="12.75">
      <c r="A23">
        <v>150</v>
      </c>
      <c r="B23" t="s">
        <v>1</v>
      </c>
      <c r="C23">
        <v>200</v>
      </c>
      <c r="D23">
        <v>110</v>
      </c>
      <c r="E23">
        <v>350</v>
      </c>
      <c r="F23">
        <f>SUM(D$8:$D23)</f>
        <v>4160</v>
      </c>
      <c r="G23">
        <f>SUM($E$8:E23)</f>
        <v>3200</v>
      </c>
      <c r="H23" s="7">
        <f t="shared" si="0"/>
        <v>0.9519450800915332</v>
      </c>
      <c r="I23" s="7">
        <f t="shared" si="1"/>
        <v>0.7322654462242563</v>
      </c>
      <c r="J23" s="7">
        <f t="shared" si="2"/>
        <v>0.21967963386727696</v>
      </c>
      <c r="K23" s="8">
        <f t="shared" si="3"/>
        <v>16640</v>
      </c>
      <c r="L23" s="8">
        <f t="shared" si="4"/>
        <v>3200</v>
      </c>
      <c r="M23" s="8">
        <f t="shared" si="5"/>
        <v>19840</v>
      </c>
      <c r="N23" s="11">
        <f t="shared" si="6"/>
        <v>0.9080091533180779</v>
      </c>
      <c r="O23" s="11">
        <f t="shared" si="7"/>
        <v>0.16129032258064516</v>
      </c>
    </row>
    <row r="24" spans="1:15" ht="12.75">
      <c r="A24">
        <v>100</v>
      </c>
      <c r="B24" t="s">
        <v>1</v>
      </c>
      <c r="C24">
        <v>150</v>
      </c>
      <c r="D24">
        <v>90</v>
      </c>
      <c r="E24">
        <v>370</v>
      </c>
      <c r="F24">
        <f>SUM(D$8:$D24)</f>
        <v>4250</v>
      </c>
      <c r="G24">
        <f>SUM($E$8:E24)</f>
        <v>3570</v>
      </c>
      <c r="H24" s="7">
        <f t="shared" si="0"/>
        <v>0.9725400457665904</v>
      </c>
      <c r="I24" s="7">
        <f t="shared" si="1"/>
        <v>0.816933638443936</v>
      </c>
      <c r="J24" s="7">
        <f t="shared" si="2"/>
        <v>0.1556064073226544</v>
      </c>
      <c r="K24" s="8">
        <f t="shared" si="3"/>
        <v>17000</v>
      </c>
      <c r="L24" s="8">
        <f t="shared" si="4"/>
        <v>3570</v>
      </c>
      <c r="M24" s="8">
        <f t="shared" si="5"/>
        <v>20570</v>
      </c>
      <c r="N24" s="11">
        <f t="shared" si="6"/>
        <v>0.9414187643020595</v>
      </c>
      <c r="O24" s="11">
        <f t="shared" si="7"/>
        <v>0.17355371900826447</v>
      </c>
    </row>
    <row r="25" spans="1:15" ht="12.75">
      <c r="A25">
        <v>50</v>
      </c>
      <c r="B25" t="s">
        <v>1</v>
      </c>
      <c r="C25">
        <v>100</v>
      </c>
      <c r="D25">
        <v>70</v>
      </c>
      <c r="E25">
        <v>390</v>
      </c>
      <c r="F25">
        <f>SUM(D$8:$D25)</f>
        <v>4320</v>
      </c>
      <c r="G25">
        <f>SUM($E$8:E25)</f>
        <v>3960</v>
      </c>
      <c r="H25" s="7">
        <f t="shared" si="0"/>
        <v>0.988558352402746</v>
      </c>
      <c r="I25" s="7">
        <f t="shared" si="1"/>
        <v>0.9061784897025171</v>
      </c>
      <c r="J25" s="7">
        <f t="shared" si="2"/>
        <v>0.0823798627002289</v>
      </c>
      <c r="K25" s="8">
        <f t="shared" si="3"/>
        <v>17280</v>
      </c>
      <c r="L25" s="8">
        <f t="shared" si="4"/>
        <v>3960</v>
      </c>
      <c r="M25" s="8">
        <f t="shared" si="5"/>
        <v>21240</v>
      </c>
      <c r="N25" s="11">
        <f t="shared" si="6"/>
        <v>0.9720823798627002</v>
      </c>
      <c r="O25" s="11">
        <f t="shared" si="7"/>
        <v>0.1864406779661017</v>
      </c>
    </row>
    <row r="26" spans="1:15" ht="12.75">
      <c r="A26">
        <v>0</v>
      </c>
      <c r="B26" t="s">
        <v>1</v>
      </c>
      <c r="C26">
        <v>50</v>
      </c>
      <c r="D26">
        <v>50</v>
      </c>
      <c r="E26">
        <v>410</v>
      </c>
      <c r="F26">
        <f>SUM(D$8:$D26)</f>
        <v>4370</v>
      </c>
      <c r="G26">
        <f>SUM($E$8:E26)</f>
        <v>4370</v>
      </c>
      <c r="H26" s="7">
        <f t="shared" si="0"/>
        <v>1</v>
      </c>
      <c r="I26" s="7">
        <f t="shared" si="1"/>
        <v>1</v>
      </c>
      <c r="J26" s="7">
        <f t="shared" si="2"/>
        <v>0</v>
      </c>
      <c r="K26" s="8">
        <f t="shared" si="3"/>
        <v>17480</v>
      </c>
      <c r="L26" s="8">
        <f t="shared" si="4"/>
        <v>4370</v>
      </c>
      <c r="M26" s="8">
        <f t="shared" si="5"/>
        <v>21850</v>
      </c>
      <c r="N26" s="11">
        <f t="shared" si="6"/>
        <v>1</v>
      </c>
      <c r="O26" s="11">
        <f t="shared" si="7"/>
        <v>0.2</v>
      </c>
    </row>
    <row r="27" spans="4:11" ht="12.75">
      <c r="D27" s="2">
        <f>SUM(D8:D26)</f>
        <v>4370</v>
      </c>
      <c r="E27" s="2">
        <f>SUM(E8:E26)</f>
        <v>4370</v>
      </c>
      <c r="K27" t="s">
        <v>14</v>
      </c>
    </row>
    <row r="28" ht="12.75">
      <c r="K28" t="s">
        <v>15</v>
      </c>
    </row>
    <row r="29" ht="12.75">
      <c r="K29" t="s">
        <v>16</v>
      </c>
    </row>
    <row r="30" ht="12.75">
      <c r="K30" t="s">
        <v>25</v>
      </c>
    </row>
    <row r="31" ht="12.75">
      <c r="K31" t="s">
        <v>17</v>
      </c>
    </row>
    <row r="32" ht="12.75">
      <c r="K32" t="s">
        <v>18</v>
      </c>
    </row>
    <row r="33" ht="12.75">
      <c r="K33" t="s">
        <v>19</v>
      </c>
    </row>
    <row r="34" ht="12.75">
      <c r="K34" t="s">
        <v>20</v>
      </c>
    </row>
    <row r="35" ht="12.75">
      <c r="K35" t="s">
        <v>21</v>
      </c>
    </row>
    <row r="37" ht="12.75">
      <c r="K37" t="s">
        <v>28</v>
      </c>
    </row>
    <row r="38" ht="12.75">
      <c r="K38" t="s">
        <v>29</v>
      </c>
    </row>
    <row r="39" ht="12.75">
      <c r="K39" t="s">
        <v>30</v>
      </c>
    </row>
    <row r="40" ht="12.75">
      <c r="K40" t="s">
        <v>31</v>
      </c>
    </row>
    <row r="41" ht="12.75">
      <c r="K41" t="s">
        <v>32</v>
      </c>
    </row>
    <row r="42" ht="12.75">
      <c r="K42" t="s">
        <v>33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Nargundkar</cp:lastModifiedBy>
  <dcterms:created xsi:type="dcterms:W3CDTF">2000-04-03T17:26:51Z</dcterms:created>
  <dcterms:modified xsi:type="dcterms:W3CDTF">2011-11-13T14:38:41Z</dcterms:modified>
  <cp:category/>
  <cp:version/>
  <cp:contentType/>
  <cp:contentStatus/>
</cp:coreProperties>
</file>